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D28" i="2" l="1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C28" i="2"/>
  <c r="D28" i="4"/>
  <c r="E28" i="4"/>
  <c r="F28" i="4"/>
  <c r="G28" i="4"/>
  <c r="H28" i="4"/>
  <c r="C28" i="4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C37" i="15" l="1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5" i="12"/>
  <c r="J15" i="12"/>
  <c r="K15" i="12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J35" i="2"/>
  <c r="I35" i="2"/>
  <c r="H35" i="2"/>
  <c r="G35" i="2"/>
  <c r="F35" i="2"/>
  <c r="E35" i="2"/>
  <c r="D35" i="2"/>
  <c r="C35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<sst xmlns="http://schemas.openxmlformats.org/spreadsheetml/2006/main" count="673" uniqueCount="124">
  <si>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</si>
  <si>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</si>
  <si>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</si>
  <si>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</si>
  <si>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</si>
  <si>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</si>
  <si>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</si>
  <si>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</si>
  <si>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</si>
  <si>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</si>
  <si>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</si>
  <si>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</si>
  <si>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</si>
  <si>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</si>
  <si>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</si>
  <si>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</si>
  <si>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</si>
  <si>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</si>
  <si>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</si>
  <si>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</si>
  <si>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</si>
  <si>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</si>
  <si>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</si>
  <si>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</si>
  <si>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</si>
  <si>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</si>
  <si>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</si>
  <si>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</si>
  <si>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</si>
  <si>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</si>
  <si>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</si>
  <si>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</si>
  <si>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</si>
  <si>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</si>
  <si>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</si>
  <si>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</si>
  <si>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</si>
  <si>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</si>
  <si>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</si>
  <si>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</si>
  <si>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</si>
  <si>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</si>
  <si>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</si>
  <si>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</si>
  <si>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</si>
  <si>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</si>
  <si>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</si>
  <si>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</si>
  <si>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</si>
  <si>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</si>
  <si>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</si>
  <si>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</si>
  <si>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</si>
  <si>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</si>
  <si>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</si>
  <si>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</si>
  <si>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</si>
  <si>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</si>
  <si>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</si>
  <si>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</si>
  <si>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</si>
  <si>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</si>
  <si>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</si>
  <si>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</si>
  <si>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</si>
  <si>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</si>
  <si>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</si>
  <si>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</si>
  <si>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</si>
  <si>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</si>
  <si>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</si>
  <si>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</si>
  <si>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</si>
  <si>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</si>
  <si>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</si>
  <si>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</si>
  <si>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</si>
  <si>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</si>
  <si>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</si>
  <si>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</si>
  <si>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</si>
  <si>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</si>
  <si>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</si>
  <si>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</si>
  <si>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</si>
  <si>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</si>
  <si>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</si>
  <si>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</si>
  <si>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</si>
  <si>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</si>
  <si>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</si>
  <si>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</si>
  <si>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</si>
  <si>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</si>
  <si>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</si>
  <si>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</si>
  <si>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</si>
  <si>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</si>
  <si>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</si>
  <si>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</si>
  <si>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</si>
  <si>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</si>
  <si>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</si>
  <si>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</si>
  <si>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</si>
  <si>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</si>
  <si>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</si>
  <si>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</si>
  <si>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4º Trimestre 2017</t>
  </si>
  <si>
    <t>4º Trimestre 2018</t>
  </si>
  <si>
    <t>Evolución de las Denuncias Recibidas  
Cuarto trimestre 2018/Cuarto trimestre 2017</t>
  </si>
  <si>
    <t>Evolución 
4º Trimestre 2018/4º Trimestre 2017</t>
  </si>
  <si>
    <t>4º Trimestre 2017
Con Imposición de medidas</t>
  </si>
  <si>
    <t>4º Trimestre 2017
Sin Imposicion de Medidas</t>
  </si>
  <si>
    <t>4º Trimestre 2018
Con Imposición de medidas</t>
  </si>
  <si>
    <t>4º Trimestre 2018
Sin Imposicion de Medidas</t>
  </si>
  <si>
    <t>Evolución
4º Trimestre 2018/4º Trimestre 2017
Con Imposición de medidas</t>
  </si>
  <si>
    <t>Evolución
4º Trimestre 2018/4º Trimestre 2017
Sin Imposición de medidas</t>
  </si>
  <si>
    <t>4º Trimestre  2017</t>
  </si>
  <si>
    <t>4º Trimestre  2018</t>
  </si>
  <si>
    <t>Juzgados de Instrucción en funciones de Guardia/Procesos de Violencia de Género/Órdenes de Protección</t>
  </si>
  <si>
    <t>Evolución 
4º Trimestre 2018/4ºTrimestre 2017</t>
  </si>
  <si>
    <t xml:space="preserve">4º Trimestre 2017
</t>
  </si>
  <si>
    <t xml:space="preserve">4º Trimestre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</si>
</sst>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left" vertical="center"/>
    </xf>
    <xf numFmtId="0" fontId="0" fillId="2" borderId="0" xfId="0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/>
    <xf numFmtId="164" fontId="6" fillId="0" borderId="2" xfId="0" applyNumberFormat="1" applyFont="1" applyBorder="1" applyAlignment="1">
      <alignment horizontal="right" vertical="center"/>
    </xf>
    <xf numFmtId="16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/>
    <xf numFmtId="0" fontId="8" fillId="0" borderId="0" xfId="0" applyFont="1"/>
    <xf numFmtId="0" fontId="2" fillId="0" borderId="0" xfId="1" applyFont="1" applyAlignment="1">
      <alignment horizontal="left" vertical="center"/>
    </xf>
    <xf numFmtId="0" fontId="2" fillId="5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 vertical="center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" fillId="5" borderId="2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7" fillId="0" borderId="0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grpSp>
      <xdr:nvGrpSpPr>
        <xdr:cNvPr id="2" name="1 Grupo"/>
        <xdr:cNvGrpSpPr/>
      </xdr:nvGrpSpPr>
      <xdr:grpSpPr>
        <a:xfrm>
          <a:off x="85725" y="85725"/>
          <a:ext cx="13668375" cy="1485900"/>
          <a:chOff x="762000" y="28575"/>
          <a:chExt cx="13668375" cy="1485900"/>
        </a:xfrm>
      </xdr:grpSpPr>
      <xdr:sp macro="" textlink="">
        <xdr:nvSpPr>
          <xdr:cNvPr id="3" name="2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DATOS Y EVOLUCIONES EN LOS 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4º TRIMESTRE DE 2018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1181100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1587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11</xdr:col>
      <xdr:colOff>0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6275" y="1333500"/>
          <a:ext cx="127063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        4º TRIMESTRE DE 2018</a:t>
          </a:r>
        </a:p>
      </xdr:txBody>
    </xdr:sp>
    <xdr:clientData/>
  </xdr:twoCellAnchor>
  <xdr:twoCellAnchor>
    <xdr:from>
      <xdr:col>11</xdr:col>
      <xdr:colOff>276226</xdr:colOff>
      <xdr:row>4</xdr:row>
      <xdr:rowOff>152401</xdr:rowOff>
    </xdr:from>
    <xdr:to>
      <xdr:col>11</xdr:col>
      <xdr:colOff>1019175</xdr:colOff>
      <xdr:row>7</xdr:row>
      <xdr:rowOff>142876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934701" y="800101"/>
          <a:ext cx="742949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725400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38100</xdr:rowOff>
    </xdr:from>
    <xdr:to>
      <xdr:col>11</xdr:col>
      <xdr:colOff>9525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        4º TRIMESTRE DE 2018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47626</xdr:colOff>
      <xdr:row>8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695325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        4º TRIMESTRE DE 2018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682301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        4º TRIMESTRE DE 2018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400051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415606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        4º TRIMESTRE DE 2018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4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9</xdr:col>
      <xdr:colOff>1790700</xdr:colOff>
      <xdr:row>6</xdr:row>
      <xdr:rowOff>419100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677775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4º TRIMESTRE DE 2018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380999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8667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 DE 2018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14</xdr:col>
      <xdr:colOff>57150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        4º TRIMESTRE DE 2018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923925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4º TRIMESTRE DE 2018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819151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834706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4º TRIMESTRE DE 2018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4º TRIMESTRE DE 2018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        4º TRIMESTRE DE 2018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1"/>
  <sheetViews>
    <sheetView tabSelected="1" workbookViewId="0"/>
  </sheetViews>
  <sheetFormatPr baseColWidth="10" defaultRowHeight="12.75" x14ac:dyDescent="0.2"/>
  <sheetData>
    <row r="16" spans="2:6" ht="14.25" x14ac:dyDescent="0.2">
      <c r="B16" s="23" t="s">
        <v>1</v>
      </c>
      <c r="C16" s="23"/>
      <c r="D16" s="23"/>
      <c r="E16" s="23"/>
      <c r="F16" s="23"/>
    </row>
    <row r="17" spans="2:12" ht="14.25" x14ac:dyDescent="0.2">
      <c r="B17" s="23" t="s">
        <v>103</v>
      </c>
      <c r="C17" s="23"/>
      <c r="D17" s="23"/>
      <c r="E17" s="23"/>
      <c r="F17" s="1"/>
    </row>
    <row r="18" spans="2:12" ht="14.25" x14ac:dyDescent="0.2">
      <c r="B18" s="23" t="s">
        <v>104</v>
      </c>
      <c r="C18" s="23"/>
      <c r="D18" s="23"/>
      <c r="E18" s="23"/>
      <c r="F18" s="1"/>
    </row>
    <row r="19" spans="2:12" ht="14.25" x14ac:dyDescent="0.2">
      <c r="B19" s="23" t="s">
        <v>105</v>
      </c>
      <c r="C19" s="23"/>
      <c r="D19" s="23"/>
      <c r="E19" s="23"/>
      <c r="F19" s="1"/>
    </row>
    <row r="20" spans="2:12" ht="14.25" x14ac:dyDescent="0.2">
      <c r="B20" s="23" t="s">
        <v>106</v>
      </c>
      <c r="C20" s="23"/>
      <c r="D20" s="23"/>
      <c r="E20" s="23"/>
      <c r="F20" s="1"/>
    </row>
    <row r="21" spans="2:12" ht="14.25" x14ac:dyDescent="0.2">
      <c r="B21" s="21" t="s">
        <v>107</v>
      </c>
      <c r="C21" s="21"/>
      <c r="D21" s="21"/>
      <c r="E21" s="21"/>
      <c r="F21" s="1"/>
    </row>
    <row r="22" spans="2:12" ht="14.25" x14ac:dyDescent="0.2">
      <c r="B22" s="3"/>
      <c r="C22" s="3"/>
      <c r="D22" s="3"/>
      <c r="E22" s="3"/>
      <c r="F22" s="3"/>
      <c r="G22" s="4"/>
      <c r="H22" s="4"/>
      <c r="I22" s="4"/>
    </row>
    <row r="23" spans="2:12" ht="15" x14ac:dyDescent="0.25">
      <c r="B23" s="2" t="s">
        <v>56</v>
      </c>
      <c r="C23" s="2"/>
      <c r="D23" s="18"/>
      <c r="E23" s="18"/>
      <c r="F23" s="18"/>
      <c r="G23" s="18"/>
      <c r="H23" s="19"/>
      <c r="I23" s="19"/>
    </row>
    <row r="24" spans="2:12" ht="15" customHeight="1" x14ac:dyDescent="0.2">
      <c r="B24" s="23" t="s">
        <v>61</v>
      </c>
      <c r="C24" s="23"/>
      <c r="D24" s="23"/>
      <c r="E24" s="23"/>
      <c r="F24" s="23"/>
      <c r="G24" s="23"/>
      <c r="H24" s="23"/>
      <c r="I24" s="23"/>
    </row>
    <row r="25" spans="2:12" ht="14.25" x14ac:dyDescent="0.2">
      <c r="B25" s="23" t="s">
        <v>66</v>
      </c>
      <c r="C25" s="23"/>
      <c r="D25" s="23"/>
      <c r="E25" s="23"/>
      <c r="F25" s="23"/>
      <c r="G25" s="23"/>
      <c r="H25" s="23"/>
      <c r="I25" s="23"/>
    </row>
    <row r="26" spans="2:12" ht="14.25" x14ac:dyDescent="0.2">
      <c r="B26" s="23" t="s">
        <v>67</v>
      </c>
      <c r="C26" s="23"/>
      <c r="D26" s="23"/>
      <c r="E26" s="23"/>
      <c r="F26" s="23"/>
      <c r="G26" s="23"/>
      <c r="H26" s="23"/>
      <c r="I26" s="23"/>
    </row>
    <row r="27" spans="2:12" ht="14.25" x14ac:dyDescent="0.2">
      <c r="B27" s="23" t="s">
        <v>0</v>
      </c>
      <c r="C27" s="23"/>
      <c r="D27" s="23"/>
      <c r="E27" s="23"/>
      <c r="F27" s="23"/>
      <c r="G27" s="23"/>
      <c r="H27" s="23"/>
      <c r="I27" s="23"/>
    </row>
    <row r="28" spans="2:12" ht="14.25" x14ac:dyDescent="0.2">
      <c r="B28" s="23" t="s">
        <v>120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2:12" ht="14.25" x14ac:dyDescent="0.2">
      <c r="B29" s="23" t="s">
        <v>91</v>
      </c>
      <c r="C29" s="23"/>
      <c r="D29" s="23"/>
      <c r="E29" s="23"/>
      <c r="F29" s="23"/>
      <c r="G29" s="23"/>
      <c r="H29" s="23"/>
      <c r="I29" s="23"/>
    </row>
    <row r="30" spans="2:12" ht="14.25" x14ac:dyDescent="0.2">
      <c r="B30" s="23" t="s">
        <v>92</v>
      </c>
      <c r="C30" s="23"/>
      <c r="D30" s="23"/>
      <c r="E30" s="23"/>
      <c r="F30" s="23"/>
      <c r="G30" s="23"/>
      <c r="H30" s="23"/>
      <c r="I30" s="23"/>
    </row>
    <row r="31" spans="2:12" ht="14.25" x14ac:dyDescent="0.2">
      <c r="B31" s="23" t="s">
        <v>102</v>
      </c>
      <c r="C31" s="23"/>
      <c r="D31" s="23"/>
      <c r="E31" s="23"/>
      <c r="F31" s="23"/>
      <c r="G31" s="23"/>
      <c r="H31" s="23"/>
      <c r="I31" s="23"/>
    </row>
  </sheetData>
  <mergeCells count="17">
    <mergeCell ref="B31:I31"/>
    <mergeCell ref="B24:I24"/>
    <mergeCell ref="B26:I26"/>
    <mergeCell ref="B30:I30"/>
    <mergeCell ref="B28:L28"/>
    <mergeCell ref="B16:F16"/>
    <mergeCell ref="B27:I27"/>
    <mergeCell ref="B29:I29"/>
    <mergeCell ref="B17:C17"/>
    <mergeCell ref="D17:E17"/>
    <mergeCell ref="B18:C18"/>
    <mergeCell ref="D18:E18"/>
    <mergeCell ref="B19:C19"/>
    <mergeCell ref="D19:E19"/>
    <mergeCell ref="B20:C20"/>
    <mergeCell ref="D20:E20"/>
    <mergeCell ref="B25:I25"/>
  </mergeCells>
  <hyperlinks>
    <hyperlink ref="B17" location="'Evolución Denuncias'!A1" display="Denuncias"/>
    <hyperlink ref="B18" location="'Evolución Renuncias'!A1" display="Renuncias"/>
    <hyperlink ref="B19" location="'Evolución Víctimas'!A1" display="Víctimas"/>
    <hyperlink ref="B20" location="'Total Órdenes y Medidas'!A1" display="Órdenes y Medidas"/>
    <hyperlink ref="B21" location="'Personas Enjuiciadas'!A1" display="Personas Enjuiciadas"/>
    <hyperlink ref="B29" location="Aud.Prov.!A1" display="Audiencia Provincial"/>
    <hyperlink ref="B23" location="Penal!A1" display="Juzgado de lo Penal"/>
    <hyperlink ref="B25" location="'Jdos Menores_Personas Enjuiciad'!A1" display="Juzgados de Menores/Procesos de Violencia de Género/Personas Enjuiciadas"/>
    <hyperlink ref="B27" location="Guardia!A1" display="Juzgado de Instrucción en funciones de Guardia"/>
    <hyperlink ref="B19:C19" location="'Evolución Víctimas'!A1" display="Víctimas"/>
    <hyperlink ref="B20:C20" location="'Evolución Órdenes y Medidas'!A1" display="Órdenes y Medidas"/>
    <hyperlink ref="B21:C21" location="'Personas Enjuiciadas'!A1" display="Personas Enjuiciadas"/>
    <hyperlink ref="B23:I23" location="'Jdos Penal_Personas Enjuiciadas'!A1" display="Juzgados de lo Penal/Procesos de Violencia de Género/Personas Enjuiciadas"/>
    <hyperlink ref="B24" location="'Jdos Penal_Sentencias'!A1" display="Juzgados de lo Penal/Procesos de Violencia de Género/Sentencias"/>
    <hyperlink ref="B26" location="'Jdos Menores_Personas Enjuiciad'!A1" display="Juzgados de Menores/Procesos de Violencia de Género/Personas Enjuiciadas"/>
    <hyperlink ref="B26:I26" location="'Jdos Menores_Sentencias'!A1" display="Juzgados de Menores/Procesos de Violencia de Género/Sentencias"/>
    <hyperlink ref="B27:I27" location="'Jdos Guardia_Asuntos'!A1" display="Juzgados de Instrucción en funciones de Guardia/Procesos de Violencia de Género"/>
    <hyperlink ref="B28" location="Guardia!A1" display="Juzgado de Instrucción en funciones de Guardia"/>
    <hyperlink ref="B28:I28" location="'Jdos Guardia_Órdenes Protección'!A1" display="Juzgados de Instrucción en funciones de Guardia/Procesos de Violencia de Género"/>
    <hyperlink ref="B29:I29" location="'Audiencias_Pers Enjuiciadas'!A1" display="Audiencia Provincial/Procesos de Violencia de Género/Total Personas Enjuiciadas"/>
    <hyperlink ref="B30:I30" location="'Audiencias_Pers Enjuic por Sexo'!A1" display="Audiencia Provincial/Procesos de Violencia de Género/Personas Enjuiciadas por Sexo"/>
    <hyperlink ref="B31:I31" location="Audiencias_Sentencias!A1" display="Audiencia Provincial/Procesos de Violencia de Género/Sentenci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9" t="s">
        <v>118</v>
      </c>
      <c r="D9" s="30"/>
      <c r="E9" s="30"/>
      <c r="F9" s="30"/>
      <c r="G9" s="29" t="s">
        <v>119</v>
      </c>
      <c r="H9" s="30"/>
      <c r="I9" s="30"/>
      <c r="J9" s="30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v>21</v>
      </c>
      <c r="D11" s="12">
        <v>18</v>
      </c>
      <c r="E11" s="12">
        <v>3</v>
      </c>
      <c r="F11" s="12">
        <v>15</v>
      </c>
      <c r="G11" s="12">
        <v>17</v>
      </c>
      <c r="H11" s="12">
        <v>14</v>
      </c>
      <c r="I11" s="12">
        <v>3</v>
      </c>
      <c r="J11" s="12">
        <v>12</v>
      </c>
    </row>
    <row r="12" spans="2:10" ht="20.100000000000001" customHeight="1" thickBot="1" x14ac:dyDescent="0.25">
      <c r="B12" s="6" t="s">
        <v>3</v>
      </c>
      <c r="C12" s="12">
        <v>3</v>
      </c>
      <c r="D12" s="12">
        <v>3</v>
      </c>
      <c r="E12" s="12">
        <v>0</v>
      </c>
      <c r="F12" s="12">
        <v>2</v>
      </c>
      <c r="G12" s="12">
        <v>4</v>
      </c>
      <c r="H12" s="12">
        <v>4</v>
      </c>
      <c r="I12" s="12">
        <v>0</v>
      </c>
      <c r="J12" s="12">
        <v>2</v>
      </c>
    </row>
    <row r="13" spans="2:10" ht="20.100000000000001" customHeight="1" thickBot="1" x14ac:dyDescent="0.25">
      <c r="B13" s="6" t="s">
        <v>4</v>
      </c>
      <c r="C13" s="12">
        <v>0</v>
      </c>
      <c r="D13" s="12">
        <v>0</v>
      </c>
      <c r="E13" s="12">
        <v>0</v>
      </c>
      <c r="F13" s="12">
        <v>0</v>
      </c>
      <c r="G13" s="12">
        <v>1</v>
      </c>
      <c r="H13" s="12">
        <v>1</v>
      </c>
      <c r="I13" s="12">
        <v>0</v>
      </c>
      <c r="J13" s="12">
        <v>0</v>
      </c>
    </row>
    <row r="14" spans="2:10" ht="20.100000000000001" customHeight="1" thickBot="1" x14ac:dyDescent="0.25">
      <c r="B14" s="6" t="s">
        <v>5</v>
      </c>
      <c r="C14" s="12">
        <v>4</v>
      </c>
      <c r="D14" s="12">
        <v>4</v>
      </c>
      <c r="E14" s="12">
        <v>0</v>
      </c>
      <c r="F14" s="12">
        <v>4</v>
      </c>
      <c r="G14" s="12">
        <v>4</v>
      </c>
      <c r="H14" s="12">
        <v>4</v>
      </c>
      <c r="I14" s="12">
        <v>0</v>
      </c>
      <c r="J14" s="12">
        <v>4</v>
      </c>
    </row>
    <row r="15" spans="2:10" ht="20.100000000000001" customHeight="1" thickBot="1" x14ac:dyDescent="0.25">
      <c r="B15" s="6" t="s">
        <v>6</v>
      </c>
      <c r="C15" s="12">
        <v>8</v>
      </c>
      <c r="D15" s="12">
        <v>8</v>
      </c>
      <c r="E15" s="12">
        <v>0</v>
      </c>
      <c r="F15" s="12">
        <v>8</v>
      </c>
      <c r="G15" s="12">
        <v>5</v>
      </c>
      <c r="H15" s="12">
        <v>5</v>
      </c>
      <c r="I15" s="12">
        <v>0</v>
      </c>
      <c r="J15" s="12">
        <v>5</v>
      </c>
    </row>
    <row r="16" spans="2:10" ht="20.100000000000001" customHeight="1" thickBot="1" x14ac:dyDescent="0.25">
      <c r="B16" s="6" t="s">
        <v>7</v>
      </c>
      <c r="C16" s="12">
        <v>2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2:10" ht="20.100000000000001" customHeight="1" thickBot="1" x14ac:dyDescent="0.25">
      <c r="B17" s="6" t="s">
        <v>8</v>
      </c>
      <c r="C17" s="12">
        <v>4</v>
      </c>
      <c r="D17" s="12">
        <v>4</v>
      </c>
      <c r="E17" s="12">
        <v>0</v>
      </c>
      <c r="F17" s="12">
        <v>2</v>
      </c>
      <c r="G17" s="12">
        <v>1</v>
      </c>
      <c r="H17" s="12">
        <v>1</v>
      </c>
      <c r="I17" s="12">
        <v>0</v>
      </c>
      <c r="J17" s="12">
        <v>0</v>
      </c>
    </row>
    <row r="18" spans="2:10" ht="20.100000000000001" customHeight="1" thickBot="1" x14ac:dyDescent="0.25">
      <c r="B18" s="6" t="s">
        <v>9</v>
      </c>
      <c r="C18" s="12">
        <v>4</v>
      </c>
      <c r="D18" s="12">
        <v>4</v>
      </c>
      <c r="E18" s="12">
        <v>0</v>
      </c>
      <c r="F18" s="12">
        <v>4</v>
      </c>
      <c r="G18" s="12">
        <v>5</v>
      </c>
      <c r="H18" s="12">
        <v>4</v>
      </c>
      <c r="I18" s="12">
        <v>1</v>
      </c>
      <c r="J18" s="12">
        <v>3</v>
      </c>
    </row>
    <row r="19" spans="2:10" ht="20.100000000000001" customHeight="1" thickBot="1" x14ac:dyDescent="0.25">
      <c r="B19" s="6" t="s">
        <v>10</v>
      </c>
      <c r="C19" s="12">
        <v>6</v>
      </c>
      <c r="D19" s="12">
        <v>6</v>
      </c>
      <c r="E19" s="12">
        <v>0</v>
      </c>
      <c r="F19" s="12">
        <v>6</v>
      </c>
      <c r="G19" s="12">
        <v>5</v>
      </c>
      <c r="H19" s="12">
        <v>5</v>
      </c>
      <c r="I19" s="12">
        <v>0</v>
      </c>
      <c r="J19" s="12">
        <v>4</v>
      </c>
    </row>
    <row r="20" spans="2:10" ht="20.100000000000001" customHeight="1" thickBot="1" x14ac:dyDescent="0.25">
      <c r="B20" s="6" t="s">
        <v>11</v>
      </c>
      <c r="C20" s="12">
        <v>15</v>
      </c>
      <c r="D20" s="12">
        <v>15</v>
      </c>
      <c r="E20" s="12">
        <v>0</v>
      </c>
      <c r="F20" s="12">
        <v>13</v>
      </c>
      <c r="G20" s="12">
        <v>6</v>
      </c>
      <c r="H20" s="12">
        <v>6</v>
      </c>
      <c r="I20" s="12">
        <v>0</v>
      </c>
      <c r="J20" s="12">
        <v>5</v>
      </c>
    </row>
    <row r="21" spans="2:10" ht="20.100000000000001" customHeight="1" thickBot="1" x14ac:dyDescent="0.25">
      <c r="B21" s="6" t="s">
        <v>12</v>
      </c>
      <c r="C21" s="12">
        <v>2</v>
      </c>
      <c r="D21" s="12">
        <v>2</v>
      </c>
      <c r="E21" s="12">
        <v>0</v>
      </c>
      <c r="F21" s="12">
        <v>2</v>
      </c>
      <c r="G21" s="12">
        <v>4</v>
      </c>
      <c r="H21" s="12">
        <v>4</v>
      </c>
      <c r="I21" s="12">
        <v>0</v>
      </c>
      <c r="J21" s="12">
        <v>4</v>
      </c>
    </row>
    <row r="22" spans="2:10" ht="20.100000000000001" customHeight="1" thickBot="1" x14ac:dyDescent="0.25">
      <c r="B22" s="6" t="s">
        <v>13</v>
      </c>
      <c r="C22" s="12">
        <v>2</v>
      </c>
      <c r="D22" s="12">
        <v>2</v>
      </c>
      <c r="E22" s="12">
        <v>0</v>
      </c>
      <c r="F22" s="12">
        <v>2</v>
      </c>
      <c r="G22" s="12">
        <v>0</v>
      </c>
      <c r="H22" s="12">
        <v>0</v>
      </c>
      <c r="I22" s="12">
        <v>0</v>
      </c>
      <c r="J22" s="12">
        <v>0</v>
      </c>
    </row>
    <row r="23" spans="2:10" ht="20.100000000000001" customHeight="1" thickBot="1" x14ac:dyDescent="0.25">
      <c r="B23" s="6" t="s">
        <v>14</v>
      </c>
      <c r="C23" s="12">
        <v>4</v>
      </c>
      <c r="D23" s="12">
        <v>4</v>
      </c>
      <c r="E23" s="12">
        <v>0</v>
      </c>
      <c r="F23" s="12">
        <v>2</v>
      </c>
      <c r="G23" s="12">
        <v>7</v>
      </c>
      <c r="H23" s="12">
        <v>4</v>
      </c>
      <c r="I23" s="12">
        <v>3</v>
      </c>
      <c r="J23" s="12">
        <v>3</v>
      </c>
    </row>
    <row r="24" spans="2:10" ht="20.100000000000001" customHeight="1" thickBot="1" x14ac:dyDescent="0.25">
      <c r="B24" s="6" t="s">
        <v>15</v>
      </c>
      <c r="C24" s="12">
        <v>3</v>
      </c>
      <c r="D24" s="12">
        <v>3</v>
      </c>
      <c r="E24" s="12">
        <v>0</v>
      </c>
      <c r="F24" s="12">
        <v>3</v>
      </c>
      <c r="G24" s="12">
        <v>2</v>
      </c>
      <c r="H24" s="12">
        <v>2</v>
      </c>
      <c r="I24" s="12">
        <v>0</v>
      </c>
      <c r="J24" s="12">
        <v>2</v>
      </c>
    </row>
    <row r="25" spans="2:10" ht="20.100000000000001" customHeight="1" thickBot="1" x14ac:dyDescent="0.25">
      <c r="B25" s="6" t="s">
        <v>16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2:10" ht="20.100000000000001" customHeight="1" thickBot="1" x14ac:dyDescent="0.25">
      <c r="B26" s="7" t="s">
        <v>17</v>
      </c>
      <c r="C26" s="12">
        <v>2</v>
      </c>
      <c r="D26" s="12">
        <v>2</v>
      </c>
      <c r="E26" s="12">
        <v>0</v>
      </c>
      <c r="F26" s="12">
        <v>2</v>
      </c>
      <c r="G26" s="12">
        <v>9</v>
      </c>
      <c r="H26" s="12">
        <v>8</v>
      </c>
      <c r="I26" s="12">
        <v>1</v>
      </c>
      <c r="J26" s="12">
        <v>8</v>
      </c>
    </row>
    <row r="27" spans="2:10" ht="20.100000000000001" customHeight="1" thickBot="1" x14ac:dyDescent="0.25">
      <c r="B27" s="8" t="s">
        <v>18</v>
      </c>
      <c r="C27" s="12">
        <v>2</v>
      </c>
      <c r="D27" s="12">
        <v>1</v>
      </c>
      <c r="E27" s="12">
        <v>1</v>
      </c>
      <c r="F27" s="12">
        <v>0</v>
      </c>
      <c r="G27" s="12">
        <v>3</v>
      </c>
      <c r="H27" s="12">
        <v>2</v>
      </c>
      <c r="I27" s="12">
        <v>1</v>
      </c>
      <c r="J27" s="12">
        <v>2</v>
      </c>
    </row>
    <row r="28" spans="2:10" ht="20.100000000000001" customHeight="1" thickBot="1" x14ac:dyDescent="0.25">
      <c r="B28" s="9" t="s">
        <v>19</v>
      </c>
      <c r="C28" s="13">
        <v>82</v>
      </c>
      <c r="D28" s="13">
        <v>78</v>
      </c>
      <c r="E28" s="13">
        <v>4</v>
      </c>
      <c r="F28" s="13">
        <v>65</v>
      </c>
      <c r="G28" s="13">
        <v>73</v>
      </c>
      <c r="H28" s="13">
        <v>64</v>
      </c>
      <c r="I28" s="13">
        <v>9</v>
      </c>
      <c r="J28" s="13">
        <v>54</v>
      </c>
    </row>
    <row r="32" spans="2:10" ht="44.25" customHeight="1" thickBot="1" x14ac:dyDescent="0.25">
      <c r="C32" s="29" t="s">
        <v>111</v>
      </c>
      <c r="D32" s="30"/>
      <c r="E32" s="30"/>
      <c r="F32" s="30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-0.19047619047619047</v>
      </c>
      <c r="D34" s="15">
        <f>IF(D11=0,"-",IF(H11=0,"-",(H11-D11)/D11))</f>
        <v>-0.22222222222222221</v>
      </c>
      <c r="E34" s="15">
        <f>IF(E11=0,"-",IF(I11=0,"-",(I11-E11)/E11))</f>
        <v>0</v>
      </c>
      <c r="F34" s="15">
        <f>IF(F11=0,"-",IF(J11=0,"-",(J11-F11)/F11))</f>
        <v>-0.2</v>
      </c>
    </row>
    <row r="35" spans="2:6" ht="20.100000000000001" customHeight="1" thickBot="1" x14ac:dyDescent="0.25">
      <c r="B35" s="6" t="s">
        <v>3</v>
      </c>
      <c r="C35" s="15">
        <f t="shared" ref="C35:F50" si="0">IF(C12=0,"-",IF(G12=0,"-",(G12-C12)/C12))</f>
        <v>0.33333333333333331</v>
      </c>
      <c r="D35" s="15">
        <f t="shared" si="0"/>
        <v>0.33333333333333331</v>
      </c>
      <c r="E35" s="15" t="str">
        <f t="shared" si="0"/>
        <v>-</v>
      </c>
      <c r="F35" s="15">
        <f t="shared" si="0"/>
        <v>0</v>
      </c>
    </row>
    <row r="36" spans="2:6" ht="20.100000000000001" customHeight="1" thickBot="1" x14ac:dyDescent="0.25">
      <c r="B36" s="6" t="s">
        <v>4</v>
      </c>
      <c r="C36" s="15" t="str">
        <f t="shared" si="0"/>
        <v>-</v>
      </c>
      <c r="D36" s="15" t="str">
        <f t="shared" si="0"/>
        <v>-</v>
      </c>
      <c r="E36" s="15" t="str">
        <f t="shared" si="0"/>
        <v>-</v>
      </c>
      <c r="F36" s="15" t="str">
        <f t="shared" si="0"/>
        <v>-</v>
      </c>
    </row>
    <row r="37" spans="2:6" ht="20.100000000000001" customHeight="1" thickBot="1" x14ac:dyDescent="0.25">
      <c r="B37" s="6" t="s">
        <v>5</v>
      </c>
      <c r="C37" s="15">
        <f t="shared" si="0"/>
        <v>0</v>
      </c>
      <c r="D37" s="15">
        <f t="shared" si="0"/>
        <v>0</v>
      </c>
      <c r="E37" s="15" t="str">
        <f t="shared" si="0"/>
        <v>-</v>
      </c>
      <c r="F37" s="15">
        <f t="shared" si="0"/>
        <v>0</v>
      </c>
    </row>
    <row r="38" spans="2:6" ht="20.100000000000001" customHeight="1" thickBot="1" x14ac:dyDescent="0.25">
      <c r="B38" s="6" t="s">
        <v>6</v>
      </c>
      <c r="C38" s="15">
        <f t="shared" si="0"/>
        <v>-0.375</v>
      </c>
      <c r="D38" s="15">
        <f t="shared" si="0"/>
        <v>-0.375</v>
      </c>
      <c r="E38" s="15" t="str">
        <f t="shared" si="0"/>
        <v>-</v>
      </c>
      <c r="F38" s="15">
        <f t="shared" si="0"/>
        <v>-0.375</v>
      </c>
    </row>
    <row r="39" spans="2:6" ht="20.100000000000001" customHeight="1" thickBot="1" x14ac:dyDescent="0.25">
      <c r="B39" s="6" t="s">
        <v>7</v>
      </c>
      <c r="C39" s="15" t="str">
        <f t="shared" si="0"/>
        <v>-</v>
      </c>
      <c r="D39" s="15" t="str">
        <f t="shared" si="0"/>
        <v>-</v>
      </c>
      <c r="E39" s="15" t="str">
        <f t="shared" si="0"/>
        <v>-</v>
      </c>
      <c r="F39" s="15" t="str">
        <f t="shared" si="0"/>
        <v>-</v>
      </c>
    </row>
    <row r="40" spans="2:6" ht="20.100000000000001" customHeight="1" thickBot="1" x14ac:dyDescent="0.25">
      <c r="B40" s="6" t="s">
        <v>8</v>
      </c>
      <c r="C40" s="15">
        <f t="shared" si="0"/>
        <v>-0.75</v>
      </c>
      <c r="D40" s="15">
        <f t="shared" si="0"/>
        <v>-0.75</v>
      </c>
      <c r="E40" s="15" t="str">
        <f t="shared" si="0"/>
        <v>-</v>
      </c>
      <c r="F40" s="15" t="str">
        <f t="shared" si="0"/>
        <v>-</v>
      </c>
    </row>
    <row r="41" spans="2:6" ht="20.100000000000001" customHeight="1" thickBot="1" x14ac:dyDescent="0.25">
      <c r="B41" s="6" t="s">
        <v>9</v>
      </c>
      <c r="C41" s="15">
        <f t="shared" si="0"/>
        <v>0.25</v>
      </c>
      <c r="D41" s="15">
        <f t="shared" si="0"/>
        <v>0</v>
      </c>
      <c r="E41" s="15" t="str">
        <f t="shared" si="0"/>
        <v>-</v>
      </c>
      <c r="F41" s="15">
        <f t="shared" si="0"/>
        <v>-0.25</v>
      </c>
    </row>
    <row r="42" spans="2:6" ht="20.100000000000001" customHeight="1" thickBot="1" x14ac:dyDescent="0.25">
      <c r="B42" s="6" t="s">
        <v>10</v>
      </c>
      <c r="C42" s="15">
        <f t="shared" si="0"/>
        <v>-0.16666666666666666</v>
      </c>
      <c r="D42" s="15">
        <f t="shared" si="0"/>
        <v>-0.16666666666666666</v>
      </c>
      <c r="E42" s="15" t="str">
        <f t="shared" si="0"/>
        <v>-</v>
      </c>
      <c r="F42" s="15">
        <f t="shared" si="0"/>
        <v>-0.33333333333333331</v>
      </c>
    </row>
    <row r="43" spans="2:6" ht="20.100000000000001" customHeight="1" thickBot="1" x14ac:dyDescent="0.25">
      <c r="B43" s="6" t="s">
        <v>11</v>
      </c>
      <c r="C43" s="15">
        <f t="shared" si="0"/>
        <v>-0.6</v>
      </c>
      <c r="D43" s="15">
        <f t="shared" si="0"/>
        <v>-0.6</v>
      </c>
      <c r="E43" s="15" t="str">
        <f t="shared" si="0"/>
        <v>-</v>
      </c>
      <c r="F43" s="15">
        <f t="shared" si="0"/>
        <v>-0.61538461538461542</v>
      </c>
    </row>
    <row r="44" spans="2:6" ht="20.100000000000001" customHeight="1" thickBot="1" x14ac:dyDescent="0.25">
      <c r="B44" s="6" t="s">
        <v>12</v>
      </c>
      <c r="C44" s="15">
        <f t="shared" si="0"/>
        <v>1</v>
      </c>
      <c r="D44" s="15">
        <f t="shared" si="0"/>
        <v>1</v>
      </c>
      <c r="E44" s="15" t="str">
        <f t="shared" si="0"/>
        <v>-</v>
      </c>
      <c r="F44" s="15">
        <f t="shared" si="0"/>
        <v>1</v>
      </c>
    </row>
    <row r="45" spans="2:6" ht="20.100000000000001" customHeight="1" thickBot="1" x14ac:dyDescent="0.25">
      <c r="B45" s="6" t="s">
        <v>13</v>
      </c>
      <c r="C45" s="15" t="str">
        <f t="shared" si="0"/>
        <v>-</v>
      </c>
      <c r="D45" s="15" t="str">
        <f t="shared" si="0"/>
        <v>-</v>
      </c>
      <c r="E45" s="15" t="str">
        <f t="shared" si="0"/>
        <v>-</v>
      </c>
      <c r="F45" s="15" t="str">
        <f t="shared" si="0"/>
        <v>-</v>
      </c>
    </row>
    <row r="46" spans="2:6" ht="20.100000000000001" customHeight="1" thickBot="1" x14ac:dyDescent="0.25">
      <c r="B46" s="6" t="s">
        <v>14</v>
      </c>
      <c r="C46" s="15">
        <f t="shared" si="0"/>
        <v>0.75</v>
      </c>
      <c r="D46" s="15">
        <f t="shared" si="0"/>
        <v>0</v>
      </c>
      <c r="E46" s="15" t="str">
        <f t="shared" si="0"/>
        <v>-</v>
      </c>
      <c r="F46" s="15">
        <f t="shared" si="0"/>
        <v>0.5</v>
      </c>
    </row>
    <row r="47" spans="2:6" ht="20.100000000000001" customHeight="1" thickBot="1" x14ac:dyDescent="0.25">
      <c r="B47" s="6" t="s">
        <v>15</v>
      </c>
      <c r="C47" s="15">
        <f t="shared" si="0"/>
        <v>-0.33333333333333331</v>
      </c>
      <c r="D47" s="15">
        <f t="shared" si="0"/>
        <v>-0.33333333333333331</v>
      </c>
      <c r="E47" s="15" t="str">
        <f t="shared" si="0"/>
        <v>-</v>
      </c>
      <c r="F47" s="15">
        <f t="shared" si="0"/>
        <v>-0.33333333333333331</v>
      </c>
    </row>
    <row r="48" spans="2:6" ht="20.100000000000001" customHeight="1" thickBot="1" x14ac:dyDescent="0.25">
      <c r="B48" s="6" t="s">
        <v>16</v>
      </c>
      <c r="C48" s="15" t="str">
        <f t="shared" si="0"/>
        <v>-</v>
      </c>
      <c r="D48" s="15" t="str">
        <f t="shared" si="0"/>
        <v>-</v>
      </c>
      <c r="E48" s="15" t="str">
        <f t="shared" si="0"/>
        <v>-</v>
      </c>
      <c r="F48" s="15" t="str">
        <f t="shared" si="0"/>
        <v>-</v>
      </c>
    </row>
    <row r="49" spans="2:6" ht="20.100000000000001" customHeight="1" thickBot="1" x14ac:dyDescent="0.25">
      <c r="B49" s="7" t="s">
        <v>17</v>
      </c>
      <c r="C49" s="15">
        <f t="shared" si="0"/>
        <v>3.5</v>
      </c>
      <c r="D49" s="15">
        <f t="shared" si="0"/>
        <v>3</v>
      </c>
      <c r="E49" s="15" t="str">
        <f t="shared" si="0"/>
        <v>-</v>
      </c>
      <c r="F49" s="15">
        <f t="shared" si="0"/>
        <v>3</v>
      </c>
    </row>
    <row r="50" spans="2:6" ht="20.100000000000001" customHeight="1" thickBot="1" x14ac:dyDescent="0.25">
      <c r="B50" s="8" t="s">
        <v>18</v>
      </c>
      <c r="C50" s="15">
        <f t="shared" si="0"/>
        <v>0.5</v>
      </c>
      <c r="D50" s="15">
        <f t="shared" si="0"/>
        <v>1</v>
      </c>
      <c r="E50" s="15">
        <f t="shared" si="0"/>
        <v>0</v>
      </c>
      <c r="F50" s="15" t="str">
        <f t="shared" si="0"/>
        <v>-</v>
      </c>
    </row>
    <row r="51" spans="2:6" ht="20.100000000000001" customHeight="1" thickBot="1" x14ac:dyDescent="0.25">
      <c r="B51" s="9" t="s">
        <v>19</v>
      </c>
      <c r="C51" s="16">
        <f t="shared" ref="C51:F51" si="1">IF(C28=0,"-",IF(G28=0,"-",(G28-C28)/C28))</f>
        <v>-0.10975609756097561</v>
      </c>
      <c r="D51" s="16">
        <f t="shared" si="1"/>
        <v>-0.17948717948717949</v>
      </c>
      <c r="E51" s="16">
        <f t="shared" si="1"/>
        <v>1.25</v>
      </c>
      <c r="F51" s="16">
        <f t="shared" si="1"/>
        <v>-0.16923076923076924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9" t="s">
        <v>108</v>
      </c>
      <c r="D13" s="30"/>
      <c r="E13" s="30"/>
      <c r="F13" s="30"/>
      <c r="G13" s="30"/>
      <c r="H13" s="30"/>
      <c r="I13" s="30" t="s">
        <v>109</v>
      </c>
      <c r="J13" s="30"/>
      <c r="K13" s="30"/>
      <c r="L13" s="30"/>
      <c r="M13" s="30"/>
      <c r="N13" s="30"/>
      <c r="O13" s="30" t="s">
        <v>111</v>
      </c>
      <c r="P13" s="30"/>
      <c r="Q13" s="30"/>
      <c r="R13" s="30"/>
      <c r="S13" s="30"/>
      <c r="T13" s="30"/>
    </row>
    <row r="14" spans="2:20" ht="44.25" customHeight="1" thickBot="1" x14ac:dyDescent="0.25">
      <c r="C14" s="31" t="s">
        <v>80</v>
      </c>
      <c r="D14" s="26" t="s">
        <v>76</v>
      </c>
      <c r="E14" s="28"/>
      <c r="F14" s="31" t="s">
        <v>77</v>
      </c>
      <c r="G14" s="31" t="s">
        <v>78</v>
      </c>
      <c r="H14" s="31" t="s">
        <v>79</v>
      </c>
      <c r="I14" s="24" t="s">
        <v>80</v>
      </c>
      <c r="J14" s="26" t="s">
        <v>76</v>
      </c>
      <c r="K14" s="28"/>
      <c r="L14" s="31" t="s">
        <v>77</v>
      </c>
      <c r="M14" s="31" t="s">
        <v>78</v>
      </c>
      <c r="N14" s="31" t="s">
        <v>79</v>
      </c>
      <c r="O14" s="24" t="s">
        <v>80</v>
      </c>
      <c r="P14" s="26" t="s">
        <v>76</v>
      </c>
      <c r="Q14" s="28"/>
      <c r="R14" s="31" t="s">
        <v>77</v>
      </c>
      <c r="S14" s="31" t="s">
        <v>78</v>
      </c>
      <c r="T14" s="31" t="s">
        <v>79</v>
      </c>
    </row>
    <row r="15" spans="2:20" ht="44.25" customHeight="1" thickBot="1" x14ac:dyDescent="0.25">
      <c r="C15" s="32"/>
      <c r="D15" s="11" t="s">
        <v>81</v>
      </c>
      <c r="E15" s="11" t="s">
        <v>82</v>
      </c>
      <c r="F15" s="32"/>
      <c r="G15" s="32"/>
      <c r="H15" s="32"/>
      <c r="I15" s="46"/>
      <c r="J15" s="11" t="s">
        <v>81</v>
      </c>
      <c r="K15" s="11" t="s">
        <v>82</v>
      </c>
      <c r="L15" s="32"/>
      <c r="M15" s="32"/>
      <c r="N15" s="32"/>
      <c r="O15" s="46"/>
      <c r="P15" s="11" t="s">
        <v>81</v>
      </c>
      <c r="Q15" s="11" t="s">
        <v>82</v>
      </c>
      <c r="R15" s="32"/>
      <c r="S15" s="32"/>
      <c r="T15" s="32"/>
    </row>
    <row r="16" spans="2:20" ht="20.100000000000001" customHeight="1" thickBot="1" x14ac:dyDescent="0.25">
      <c r="B16" s="5" t="s">
        <v>2</v>
      </c>
      <c r="C16" s="12">
        <v>540</v>
      </c>
      <c r="D16" s="12">
        <v>171</v>
      </c>
      <c r="E16" s="12">
        <v>161</v>
      </c>
      <c r="F16" s="12">
        <v>208</v>
      </c>
      <c r="G16" s="12">
        <v>538</v>
      </c>
      <c r="H16" s="12">
        <v>2</v>
      </c>
      <c r="I16" s="12">
        <v>629</v>
      </c>
      <c r="J16" s="12">
        <v>191</v>
      </c>
      <c r="K16" s="12">
        <v>133</v>
      </c>
      <c r="L16" s="12">
        <v>305</v>
      </c>
      <c r="M16" s="12">
        <v>628</v>
      </c>
      <c r="N16" s="12">
        <v>1</v>
      </c>
      <c r="O16" s="15">
        <f t="shared" ref="O16:T31" si="0">IF(C16=0,"-",(I16-C16)/C16)</f>
        <v>0.1648148148148148</v>
      </c>
      <c r="P16" s="15">
        <f t="shared" si="0"/>
        <v>0.11695906432748537</v>
      </c>
      <c r="Q16" s="15">
        <f t="shared" si="0"/>
        <v>-0.17391304347826086</v>
      </c>
      <c r="R16" s="15">
        <f t="shared" si="0"/>
        <v>0.46634615384615385</v>
      </c>
      <c r="S16" s="15">
        <f t="shared" si="0"/>
        <v>0.16728624535315986</v>
      </c>
      <c r="T16" s="15">
        <f t="shared" si="0"/>
        <v>-0.5</v>
      </c>
    </row>
    <row r="17" spans="2:20" ht="20.100000000000001" customHeight="1" thickBot="1" x14ac:dyDescent="0.25">
      <c r="B17" s="6" t="s">
        <v>3</v>
      </c>
      <c r="C17" s="12">
        <v>104</v>
      </c>
      <c r="D17" s="12">
        <v>27</v>
      </c>
      <c r="E17" s="12">
        <v>7</v>
      </c>
      <c r="F17" s="12">
        <v>70</v>
      </c>
      <c r="G17" s="12">
        <v>104</v>
      </c>
      <c r="H17" s="12">
        <v>0</v>
      </c>
      <c r="I17" s="12">
        <v>176</v>
      </c>
      <c r="J17" s="12">
        <v>42</v>
      </c>
      <c r="K17" s="12">
        <v>6</v>
      </c>
      <c r="L17" s="12">
        <v>128</v>
      </c>
      <c r="M17" s="12">
        <v>176</v>
      </c>
      <c r="N17" s="12">
        <v>0</v>
      </c>
      <c r="O17" s="15">
        <f t="shared" si="0"/>
        <v>0.69230769230769229</v>
      </c>
      <c r="P17" s="15">
        <f t="shared" si="0"/>
        <v>0.55555555555555558</v>
      </c>
      <c r="Q17" s="15">
        <f t="shared" si="0"/>
        <v>-0.14285714285714285</v>
      </c>
      <c r="R17" s="15">
        <f t="shared" si="0"/>
        <v>0.82857142857142863</v>
      </c>
      <c r="S17" s="15">
        <f t="shared" si="0"/>
        <v>0.69230769230769229</v>
      </c>
      <c r="T17" s="15" t="str">
        <f t="shared" si="0"/>
        <v>-</v>
      </c>
    </row>
    <row r="18" spans="2:20" ht="20.100000000000001" customHeight="1" thickBot="1" x14ac:dyDescent="0.25">
      <c r="B18" s="6" t="s">
        <v>4</v>
      </c>
      <c r="C18" s="12">
        <v>72</v>
      </c>
      <c r="D18" s="12">
        <v>39</v>
      </c>
      <c r="E18" s="12">
        <v>6</v>
      </c>
      <c r="F18" s="12">
        <v>27</v>
      </c>
      <c r="G18" s="12">
        <v>72</v>
      </c>
      <c r="H18" s="12">
        <v>0</v>
      </c>
      <c r="I18" s="12">
        <v>80</v>
      </c>
      <c r="J18" s="12">
        <v>40</v>
      </c>
      <c r="K18" s="12">
        <v>1</v>
      </c>
      <c r="L18" s="12">
        <v>39</v>
      </c>
      <c r="M18" s="12">
        <v>80</v>
      </c>
      <c r="N18" s="12">
        <v>0</v>
      </c>
      <c r="O18" s="15">
        <f t="shared" si="0"/>
        <v>0.1111111111111111</v>
      </c>
      <c r="P18" s="15">
        <f t="shared" si="0"/>
        <v>2.564102564102564E-2</v>
      </c>
      <c r="Q18" s="15">
        <f t="shared" si="0"/>
        <v>-0.83333333333333337</v>
      </c>
      <c r="R18" s="15">
        <f t="shared" si="0"/>
        <v>0.44444444444444442</v>
      </c>
      <c r="S18" s="15">
        <f t="shared" si="0"/>
        <v>0.1111111111111111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291</v>
      </c>
      <c r="D19" s="12">
        <v>88</v>
      </c>
      <c r="E19" s="12">
        <v>41</v>
      </c>
      <c r="F19" s="12">
        <v>162</v>
      </c>
      <c r="G19" s="12">
        <v>288</v>
      </c>
      <c r="H19" s="12">
        <v>3</v>
      </c>
      <c r="I19" s="12">
        <v>465</v>
      </c>
      <c r="J19" s="12">
        <v>137</v>
      </c>
      <c r="K19" s="12">
        <v>30</v>
      </c>
      <c r="L19" s="12">
        <v>298</v>
      </c>
      <c r="M19" s="12">
        <v>452</v>
      </c>
      <c r="N19" s="12">
        <v>1</v>
      </c>
      <c r="O19" s="15">
        <f t="shared" si="0"/>
        <v>0.59793814432989689</v>
      </c>
      <c r="P19" s="15">
        <f t="shared" si="0"/>
        <v>0.55681818181818177</v>
      </c>
      <c r="Q19" s="15">
        <f t="shared" si="0"/>
        <v>-0.26829268292682928</v>
      </c>
      <c r="R19" s="15">
        <f t="shared" si="0"/>
        <v>0.83950617283950613</v>
      </c>
      <c r="S19" s="15">
        <f t="shared" si="0"/>
        <v>0.56944444444444442</v>
      </c>
      <c r="T19" s="15">
        <f t="shared" si="0"/>
        <v>-0.66666666666666663</v>
      </c>
    </row>
    <row r="20" spans="2:20" ht="20.100000000000001" customHeight="1" thickBot="1" x14ac:dyDescent="0.25">
      <c r="B20" s="6" t="s">
        <v>6</v>
      </c>
      <c r="C20" s="12">
        <v>216</v>
      </c>
      <c r="D20" s="12">
        <v>68</v>
      </c>
      <c r="E20" s="12">
        <v>31</v>
      </c>
      <c r="F20" s="12">
        <v>117</v>
      </c>
      <c r="G20" s="12">
        <v>215</v>
      </c>
      <c r="H20" s="12">
        <v>1</v>
      </c>
      <c r="I20" s="12">
        <v>220</v>
      </c>
      <c r="J20" s="12">
        <v>118</v>
      </c>
      <c r="K20" s="12">
        <v>28</v>
      </c>
      <c r="L20" s="12">
        <v>74</v>
      </c>
      <c r="M20" s="12">
        <v>220</v>
      </c>
      <c r="N20" s="12">
        <v>0</v>
      </c>
      <c r="O20" s="15">
        <f t="shared" si="0"/>
        <v>1.8518518518518517E-2</v>
      </c>
      <c r="P20" s="15">
        <f t="shared" si="0"/>
        <v>0.73529411764705888</v>
      </c>
      <c r="Q20" s="15">
        <f t="shared" si="0"/>
        <v>-9.6774193548387094E-2</v>
      </c>
      <c r="R20" s="15">
        <f t="shared" si="0"/>
        <v>-0.36752136752136755</v>
      </c>
      <c r="S20" s="15">
        <f t="shared" si="0"/>
        <v>2.3255813953488372E-2</v>
      </c>
      <c r="T20" s="15">
        <f t="shared" si="0"/>
        <v>-1</v>
      </c>
    </row>
    <row r="21" spans="2:20" ht="20.100000000000001" customHeight="1" thickBot="1" x14ac:dyDescent="0.25">
      <c r="B21" s="6" t="s">
        <v>7</v>
      </c>
      <c r="C21" s="12">
        <v>42</v>
      </c>
      <c r="D21" s="12">
        <v>23</v>
      </c>
      <c r="E21" s="12">
        <v>8</v>
      </c>
      <c r="F21" s="12">
        <v>11</v>
      </c>
      <c r="G21" s="12">
        <v>40</v>
      </c>
      <c r="H21" s="12">
        <v>2</v>
      </c>
      <c r="I21" s="12">
        <v>43</v>
      </c>
      <c r="J21" s="12">
        <v>24</v>
      </c>
      <c r="K21" s="12">
        <v>6</v>
      </c>
      <c r="L21" s="12">
        <v>13</v>
      </c>
      <c r="M21" s="12">
        <v>43</v>
      </c>
      <c r="N21" s="12">
        <v>0</v>
      </c>
      <c r="O21" s="15">
        <f t="shared" si="0"/>
        <v>2.3809523809523808E-2</v>
      </c>
      <c r="P21" s="15">
        <f t="shared" si="0"/>
        <v>4.3478260869565216E-2</v>
      </c>
      <c r="Q21" s="15">
        <f t="shared" si="0"/>
        <v>-0.25</v>
      </c>
      <c r="R21" s="15">
        <f t="shared" si="0"/>
        <v>0.18181818181818182</v>
      </c>
      <c r="S21" s="15">
        <f t="shared" si="0"/>
        <v>7.4999999999999997E-2</v>
      </c>
      <c r="T21" s="15">
        <f t="shared" si="0"/>
        <v>-1</v>
      </c>
    </row>
    <row r="22" spans="2:20" ht="20.100000000000001" customHeight="1" thickBot="1" x14ac:dyDescent="0.25">
      <c r="B22" s="6" t="s">
        <v>8</v>
      </c>
      <c r="C22" s="12">
        <v>132</v>
      </c>
      <c r="D22" s="12">
        <v>51</v>
      </c>
      <c r="E22" s="12">
        <v>22</v>
      </c>
      <c r="F22" s="12">
        <v>59</v>
      </c>
      <c r="G22" s="12">
        <v>132</v>
      </c>
      <c r="H22" s="12">
        <v>0</v>
      </c>
      <c r="I22" s="12">
        <v>176</v>
      </c>
      <c r="J22" s="12">
        <v>62</v>
      </c>
      <c r="K22" s="12">
        <v>29</v>
      </c>
      <c r="L22" s="12">
        <v>85</v>
      </c>
      <c r="M22" s="12">
        <v>174</v>
      </c>
      <c r="N22" s="12">
        <v>2</v>
      </c>
      <c r="O22" s="15">
        <f t="shared" si="0"/>
        <v>0.33333333333333331</v>
      </c>
      <c r="P22" s="15">
        <f t="shared" si="0"/>
        <v>0.21568627450980393</v>
      </c>
      <c r="Q22" s="15">
        <f t="shared" si="0"/>
        <v>0.31818181818181818</v>
      </c>
      <c r="R22" s="15">
        <f t="shared" si="0"/>
        <v>0.44067796610169491</v>
      </c>
      <c r="S22" s="15">
        <f t="shared" si="0"/>
        <v>0.31818181818181818</v>
      </c>
      <c r="T22" s="15" t="str">
        <f t="shared" si="0"/>
        <v>-</v>
      </c>
    </row>
    <row r="23" spans="2:20" ht="20.100000000000001" customHeight="1" thickBot="1" x14ac:dyDescent="0.25">
      <c r="B23" s="6" t="s">
        <v>9</v>
      </c>
      <c r="C23" s="12">
        <v>109</v>
      </c>
      <c r="D23" s="12">
        <v>61</v>
      </c>
      <c r="E23" s="12">
        <v>21</v>
      </c>
      <c r="F23" s="12">
        <v>27</v>
      </c>
      <c r="G23" s="12">
        <v>107</v>
      </c>
      <c r="H23" s="12">
        <v>0</v>
      </c>
      <c r="I23" s="12">
        <v>82</v>
      </c>
      <c r="J23" s="12">
        <v>52</v>
      </c>
      <c r="K23" s="12">
        <v>9</v>
      </c>
      <c r="L23" s="12">
        <v>21</v>
      </c>
      <c r="M23" s="12">
        <v>80</v>
      </c>
      <c r="N23" s="12">
        <v>1</v>
      </c>
      <c r="O23" s="15">
        <f t="shared" si="0"/>
        <v>-0.24770642201834864</v>
      </c>
      <c r="P23" s="15">
        <f t="shared" si="0"/>
        <v>-0.14754098360655737</v>
      </c>
      <c r="Q23" s="15">
        <f t="shared" si="0"/>
        <v>-0.5714285714285714</v>
      </c>
      <c r="R23" s="15">
        <f t="shared" si="0"/>
        <v>-0.22222222222222221</v>
      </c>
      <c r="S23" s="15">
        <f t="shared" si="0"/>
        <v>-0.25233644859813081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366</v>
      </c>
      <c r="D24" s="12">
        <v>250</v>
      </c>
      <c r="E24" s="12">
        <v>13</v>
      </c>
      <c r="F24" s="12">
        <v>103</v>
      </c>
      <c r="G24" s="12">
        <v>365</v>
      </c>
      <c r="H24" s="12">
        <v>0</v>
      </c>
      <c r="I24" s="12">
        <v>364</v>
      </c>
      <c r="J24" s="12">
        <v>251</v>
      </c>
      <c r="K24" s="12">
        <v>18</v>
      </c>
      <c r="L24" s="12">
        <v>95</v>
      </c>
      <c r="M24" s="12">
        <v>364</v>
      </c>
      <c r="N24" s="12">
        <v>0</v>
      </c>
      <c r="O24" s="15">
        <f t="shared" si="0"/>
        <v>-5.4644808743169399E-3</v>
      </c>
      <c r="P24" s="15">
        <f t="shared" si="0"/>
        <v>4.0000000000000001E-3</v>
      </c>
      <c r="Q24" s="15">
        <f t="shared" si="0"/>
        <v>0.38461538461538464</v>
      </c>
      <c r="R24" s="15">
        <f t="shared" si="0"/>
        <v>-7.7669902912621352E-2</v>
      </c>
      <c r="S24" s="15">
        <f t="shared" si="0"/>
        <v>-2.7397260273972603E-3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369</v>
      </c>
      <c r="D25" s="12">
        <v>152</v>
      </c>
      <c r="E25" s="12">
        <v>97</v>
      </c>
      <c r="F25" s="12">
        <v>120</v>
      </c>
      <c r="G25" s="12">
        <v>369</v>
      </c>
      <c r="H25" s="12">
        <v>0</v>
      </c>
      <c r="I25" s="12">
        <v>380</v>
      </c>
      <c r="J25" s="12">
        <v>163</v>
      </c>
      <c r="K25" s="12">
        <v>81</v>
      </c>
      <c r="L25" s="12">
        <v>136</v>
      </c>
      <c r="M25" s="12">
        <v>377</v>
      </c>
      <c r="N25" s="12">
        <v>3</v>
      </c>
      <c r="O25" s="15">
        <f t="shared" si="0"/>
        <v>2.9810298102981029E-2</v>
      </c>
      <c r="P25" s="15">
        <f t="shared" si="0"/>
        <v>7.2368421052631582E-2</v>
      </c>
      <c r="Q25" s="15">
        <f t="shared" si="0"/>
        <v>-0.16494845360824742</v>
      </c>
      <c r="R25" s="15">
        <f t="shared" si="0"/>
        <v>0.13333333333333333</v>
      </c>
      <c r="S25" s="15">
        <f t="shared" si="0"/>
        <v>2.1680216802168022E-2</v>
      </c>
      <c r="T25" s="15" t="str">
        <f t="shared" si="0"/>
        <v>-</v>
      </c>
    </row>
    <row r="26" spans="2:20" ht="20.100000000000001" customHeight="1" thickBot="1" x14ac:dyDescent="0.25">
      <c r="B26" s="6" t="s">
        <v>12</v>
      </c>
      <c r="C26" s="12">
        <v>55</v>
      </c>
      <c r="D26" s="12">
        <v>35</v>
      </c>
      <c r="E26" s="12">
        <v>13</v>
      </c>
      <c r="F26" s="12">
        <v>7</v>
      </c>
      <c r="G26" s="12">
        <v>51</v>
      </c>
      <c r="H26" s="12">
        <v>4</v>
      </c>
      <c r="I26" s="12">
        <v>65</v>
      </c>
      <c r="J26" s="12">
        <v>38</v>
      </c>
      <c r="K26" s="12">
        <v>17</v>
      </c>
      <c r="L26" s="12">
        <v>10</v>
      </c>
      <c r="M26" s="12">
        <v>65</v>
      </c>
      <c r="N26" s="12">
        <v>0</v>
      </c>
      <c r="O26" s="15">
        <f t="shared" si="0"/>
        <v>0.18181818181818182</v>
      </c>
      <c r="P26" s="15">
        <f t="shared" si="0"/>
        <v>8.5714285714285715E-2</v>
      </c>
      <c r="Q26" s="15">
        <f t="shared" si="0"/>
        <v>0.30769230769230771</v>
      </c>
      <c r="R26" s="15">
        <f t="shared" si="0"/>
        <v>0.42857142857142855</v>
      </c>
      <c r="S26" s="15">
        <f t="shared" si="0"/>
        <v>0.27450980392156865</v>
      </c>
      <c r="T26" s="15">
        <f t="shared" si="0"/>
        <v>-1</v>
      </c>
    </row>
    <row r="27" spans="2:20" ht="20.100000000000001" customHeight="1" thickBot="1" x14ac:dyDescent="0.25">
      <c r="B27" s="6" t="s">
        <v>13</v>
      </c>
      <c r="C27" s="12">
        <v>231</v>
      </c>
      <c r="D27" s="12">
        <v>72</v>
      </c>
      <c r="E27" s="12">
        <v>41</v>
      </c>
      <c r="F27" s="12">
        <v>118</v>
      </c>
      <c r="G27" s="12">
        <v>230</v>
      </c>
      <c r="H27" s="12">
        <v>1</v>
      </c>
      <c r="I27" s="12">
        <v>264</v>
      </c>
      <c r="J27" s="12">
        <v>97</v>
      </c>
      <c r="K27" s="12">
        <v>40</v>
      </c>
      <c r="L27" s="12">
        <v>127</v>
      </c>
      <c r="M27" s="12">
        <v>264</v>
      </c>
      <c r="N27" s="12">
        <v>0</v>
      </c>
      <c r="O27" s="15">
        <f t="shared" si="0"/>
        <v>0.14285714285714285</v>
      </c>
      <c r="P27" s="15">
        <f t="shared" si="0"/>
        <v>0.34722222222222221</v>
      </c>
      <c r="Q27" s="15">
        <f t="shared" si="0"/>
        <v>-2.4390243902439025E-2</v>
      </c>
      <c r="R27" s="15">
        <f t="shared" si="0"/>
        <v>7.6271186440677971E-2</v>
      </c>
      <c r="S27" s="15">
        <f t="shared" si="0"/>
        <v>0.14782608695652175</v>
      </c>
      <c r="T27" s="15">
        <f t="shared" si="0"/>
        <v>-1</v>
      </c>
    </row>
    <row r="28" spans="2:20" ht="20.100000000000001" customHeight="1" thickBot="1" x14ac:dyDescent="0.25">
      <c r="B28" s="6" t="s">
        <v>14</v>
      </c>
      <c r="C28" s="12">
        <v>305</v>
      </c>
      <c r="D28" s="12">
        <v>160</v>
      </c>
      <c r="E28" s="12">
        <v>54</v>
      </c>
      <c r="F28" s="12">
        <v>91</v>
      </c>
      <c r="G28" s="12">
        <v>305</v>
      </c>
      <c r="H28" s="12">
        <v>0</v>
      </c>
      <c r="I28" s="12">
        <v>328</v>
      </c>
      <c r="J28" s="12">
        <v>147</v>
      </c>
      <c r="K28" s="12">
        <v>65</v>
      </c>
      <c r="L28" s="12">
        <v>116</v>
      </c>
      <c r="M28" s="12">
        <v>328</v>
      </c>
      <c r="N28" s="12">
        <v>0</v>
      </c>
      <c r="O28" s="15">
        <f t="shared" si="0"/>
        <v>7.5409836065573776E-2</v>
      </c>
      <c r="P28" s="15">
        <f t="shared" si="0"/>
        <v>-8.1250000000000003E-2</v>
      </c>
      <c r="Q28" s="15">
        <f t="shared" si="0"/>
        <v>0.20370370370370369</v>
      </c>
      <c r="R28" s="15">
        <f t="shared" si="0"/>
        <v>0.27472527472527475</v>
      </c>
      <c r="S28" s="15">
        <f t="shared" si="0"/>
        <v>7.5409836065573776E-2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146</v>
      </c>
      <c r="D29" s="12">
        <v>74</v>
      </c>
      <c r="E29" s="12">
        <v>35</v>
      </c>
      <c r="F29" s="12">
        <v>37</v>
      </c>
      <c r="G29" s="12">
        <v>146</v>
      </c>
      <c r="H29" s="12">
        <v>0</v>
      </c>
      <c r="I29" s="12">
        <v>114</v>
      </c>
      <c r="J29" s="12">
        <v>77</v>
      </c>
      <c r="K29" s="12">
        <v>7</v>
      </c>
      <c r="L29" s="12">
        <v>30</v>
      </c>
      <c r="M29" s="12">
        <v>114</v>
      </c>
      <c r="N29" s="12">
        <v>0</v>
      </c>
      <c r="O29" s="15">
        <f t="shared" si="0"/>
        <v>-0.21917808219178081</v>
      </c>
      <c r="P29" s="15">
        <f t="shared" si="0"/>
        <v>4.0540540540540543E-2</v>
      </c>
      <c r="Q29" s="15">
        <f t="shared" si="0"/>
        <v>-0.8</v>
      </c>
      <c r="R29" s="15">
        <f t="shared" si="0"/>
        <v>-0.1891891891891892</v>
      </c>
      <c r="S29" s="15">
        <f t="shared" si="0"/>
        <v>-0.21917808219178081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56</v>
      </c>
      <c r="D30" s="12">
        <v>14</v>
      </c>
      <c r="E30" s="12">
        <v>1</v>
      </c>
      <c r="F30" s="12">
        <v>41</v>
      </c>
      <c r="G30" s="12">
        <v>56</v>
      </c>
      <c r="H30" s="12">
        <v>0</v>
      </c>
      <c r="I30" s="12">
        <v>100</v>
      </c>
      <c r="J30" s="12">
        <v>19</v>
      </c>
      <c r="K30" s="12">
        <v>24</v>
      </c>
      <c r="L30" s="12">
        <v>57</v>
      </c>
      <c r="M30" s="12">
        <v>100</v>
      </c>
      <c r="N30" s="12">
        <v>0</v>
      </c>
      <c r="O30" s="15">
        <f t="shared" si="0"/>
        <v>0.7857142857142857</v>
      </c>
      <c r="P30" s="15">
        <f t="shared" si="0"/>
        <v>0.35714285714285715</v>
      </c>
      <c r="Q30" s="15">
        <f t="shared" si="0"/>
        <v>23</v>
      </c>
      <c r="R30" s="15">
        <f t="shared" si="0"/>
        <v>0.3902439024390244</v>
      </c>
      <c r="S30" s="15">
        <f t="shared" si="0"/>
        <v>0.7857142857142857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207</v>
      </c>
      <c r="D31" s="12">
        <v>106</v>
      </c>
      <c r="E31" s="12">
        <v>34</v>
      </c>
      <c r="F31" s="12">
        <v>67</v>
      </c>
      <c r="G31" s="12">
        <v>206</v>
      </c>
      <c r="H31" s="12">
        <v>1</v>
      </c>
      <c r="I31" s="12">
        <v>229</v>
      </c>
      <c r="J31" s="12">
        <v>106</v>
      </c>
      <c r="K31" s="12">
        <v>7</v>
      </c>
      <c r="L31" s="12">
        <v>116</v>
      </c>
      <c r="M31" s="12">
        <v>229</v>
      </c>
      <c r="N31" s="12">
        <v>0</v>
      </c>
      <c r="O31" s="15">
        <f t="shared" si="0"/>
        <v>0.10628019323671498</v>
      </c>
      <c r="P31" s="15">
        <f t="shared" si="0"/>
        <v>0</v>
      </c>
      <c r="Q31" s="15">
        <f t="shared" si="0"/>
        <v>-0.79411764705882348</v>
      </c>
      <c r="R31" s="15">
        <f t="shared" si="0"/>
        <v>0.73134328358208955</v>
      </c>
      <c r="S31" s="15">
        <f t="shared" si="0"/>
        <v>0.11165048543689321</v>
      </c>
      <c r="T31" s="15">
        <f t="shared" si="0"/>
        <v>-1</v>
      </c>
    </row>
    <row r="32" spans="2:20" ht="20.100000000000001" customHeight="1" thickBot="1" x14ac:dyDescent="0.25">
      <c r="B32" s="8" t="s">
        <v>18</v>
      </c>
      <c r="C32" s="12">
        <v>33</v>
      </c>
      <c r="D32" s="12">
        <v>16</v>
      </c>
      <c r="E32" s="12">
        <v>5</v>
      </c>
      <c r="F32" s="12">
        <v>12</v>
      </c>
      <c r="G32" s="12">
        <v>31</v>
      </c>
      <c r="H32" s="12">
        <v>2</v>
      </c>
      <c r="I32" s="12">
        <v>33</v>
      </c>
      <c r="J32" s="12">
        <v>11</v>
      </c>
      <c r="K32" s="12">
        <v>7</v>
      </c>
      <c r="L32" s="12">
        <v>15</v>
      </c>
      <c r="M32" s="12">
        <v>33</v>
      </c>
      <c r="N32" s="12">
        <v>0</v>
      </c>
      <c r="O32" s="15">
        <f t="shared" ref="O32:T33" si="1">IF(C32=0,"-",(I32-C32)/C32)</f>
        <v>0</v>
      </c>
      <c r="P32" s="15">
        <f t="shared" si="1"/>
        <v>-0.3125</v>
      </c>
      <c r="Q32" s="15">
        <f t="shared" si="1"/>
        <v>0.4</v>
      </c>
      <c r="R32" s="15">
        <f t="shared" si="1"/>
        <v>0.25</v>
      </c>
      <c r="S32" s="15">
        <f t="shared" si="1"/>
        <v>6.4516129032258063E-2</v>
      </c>
      <c r="T32" s="15">
        <f t="shared" si="1"/>
        <v>-1</v>
      </c>
    </row>
    <row r="33" spans="2:20" ht="20.100000000000001" customHeight="1" thickBot="1" x14ac:dyDescent="0.25">
      <c r="B33" s="9" t="s">
        <v>19</v>
      </c>
      <c r="C33" s="13">
        <v>3274</v>
      </c>
      <c r="D33" s="13">
        <v>1407</v>
      </c>
      <c r="E33" s="13">
        <v>590</v>
      </c>
      <c r="F33" s="13">
        <v>1277</v>
      </c>
      <c r="G33" s="13">
        <v>3255</v>
      </c>
      <c r="H33" s="13">
        <v>16</v>
      </c>
      <c r="I33" s="13">
        <v>3748</v>
      </c>
      <c r="J33" s="13">
        <v>1575</v>
      </c>
      <c r="K33" s="13">
        <v>508</v>
      </c>
      <c r="L33" s="13">
        <v>1665</v>
      </c>
      <c r="M33" s="13">
        <v>3727</v>
      </c>
      <c r="N33" s="13">
        <v>8</v>
      </c>
      <c r="O33" s="16">
        <f t="shared" si="1"/>
        <v>0.14477703115455101</v>
      </c>
      <c r="P33" s="16">
        <f t="shared" si="1"/>
        <v>0.11940298507462686</v>
      </c>
      <c r="Q33" s="16">
        <f t="shared" si="1"/>
        <v>-0.13898305084745763</v>
      </c>
      <c r="R33" s="16">
        <f t="shared" si="1"/>
        <v>0.30383711824588883</v>
      </c>
      <c r="S33" s="16">
        <f t="shared" si="1"/>
        <v>0.14500768049155147</v>
      </c>
      <c r="T33" s="16">
        <f t="shared" si="1"/>
        <v>-0.5</v>
      </c>
    </row>
  </sheetData>
  <mergeCells count="18"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K3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3" spans="2:11" ht="44.25" customHeight="1" thickBot="1" x14ac:dyDescent="0.25">
      <c r="C13" s="29" t="s">
        <v>108</v>
      </c>
      <c r="D13" s="30"/>
      <c r="E13" s="30"/>
      <c r="F13" s="29" t="s">
        <v>109</v>
      </c>
      <c r="G13" s="30"/>
      <c r="H13" s="30"/>
      <c r="I13" s="29" t="s">
        <v>121</v>
      </c>
      <c r="J13" s="30"/>
      <c r="K13" s="30"/>
    </row>
    <row r="14" spans="2:11" ht="44.25" customHeight="1" thickBot="1" x14ac:dyDescent="0.25">
      <c r="C14" s="11" t="s">
        <v>83</v>
      </c>
      <c r="D14" s="11" t="s">
        <v>84</v>
      </c>
      <c r="E14" s="11" t="s">
        <v>42</v>
      </c>
      <c r="F14" s="11" t="s">
        <v>83</v>
      </c>
      <c r="G14" s="11" t="s">
        <v>84</v>
      </c>
      <c r="H14" s="11" t="s">
        <v>42</v>
      </c>
      <c r="I14" s="11" t="s">
        <v>83</v>
      </c>
      <c r="J14" s="11" t="s">
        <v>84</v>
      </c>
      <c r="K14" s="11" t="s">
        <v>42</v>
      </c>
    </row>
    <row r="15" spans="2:11" ht="20.100000000000001" customHeight="1" thickBot="1" x14ac:dyDescent="0.25">
      <c r="B15" s="5" t="s">
        <v>2</v>
      </c>
      <c r="C15" s="12">
        <v>171</v>
      </c>
      <c r="D15" s="12">
        <v>143</v>
      </c>
      <c r="E15" s="12">
        <v>28</v>
      </c>
      <c r="F15" s="12">
        <v>191</v>
      </c>
      <c r="G15" s="12">
        <v>165</v>
      </c>
      <c r="H15" s="12">
        <v>26</v>
      </c>
      <c r="I15" s="15">
        <f>IF(C15=0,"-",(F15-C15)/C15)</f>
        <v>0.11695906432748537</v>
      </c>
      <c r="J15" s="15">
        <f>IF(D15=0,"-",(G15-D15)/D15)</f>
        <v>0.15384615384615385</v>
      </c>
      <c r="K15" s="15">
        <f>IF(E15=0,"-",(H15-E15)/E15)</f>
        <v>-7.1428571428571425E-2</v>
      </c>
    </row>
    <row r="16" spans="2:11" ht="20.100000000000001" customHeight="1" thickBot="1" x14ac:dyDescent="0.25">
      <c r="B16" s="6" t="s">
        <v>3</v>
      </c>
      <c r="C16" s="12">
        <v>27</v>
      </c>
      <c r="D16" s="12">
        <v>21</v>
      </c>
      <c r="E16" s="12">
        <v>6</v>
      </c>
      <c r="F16" s="12">
        <v>42</v>
      </c>
      <c r="G16" s="12">
        <v>33</v>
      </c>
      <c r="H16" s="12">
        <v>9</v>
      </c>
      <c r="I16" s="15">
        <f t="shared" ref="I16:K32" si="0">IF(C16=0,"-",(F16-C16)/C16)</f>
        <v>0.55555555555555558</v>
      </c>
      <c r="J16" s="15">
        <f t="shared" si="0"/>
        <v>0.5714285714285714</v>
      </c>
      <c r="K16" s="15">
        <f t="shared" si="0"/>
        <v>0.5</v>
      </c>
    </row>
    <row r="17" spans="2:11" ht="20.100000000000001" customHeight="1" thickBot="1" x14ac:dyDescent="0.25">
      <c r="B17" s="6" t="s">
        <v>4</v>
      </c>
      <c r="C17" s="12">
        <v>39</v>
      </c>
      <c r="D17" s="12">
        <v>30</v>
      </c>
      <c r="E17" s="12">
        <v>9</v>
      </c>
      <c r="F17" s="12">
        <v>40</v>
      </c>
      <c r="G17" s="12">
        <v>26</v>
      </c>
      <c r="H17" s="12">
        <v>14</v>
      </c>
      <c r="I17" s="15">
        <f t="shared" si="0"/>
        <v>2.564102564102564E-2</v>
      </c>
      <c r="J17" s="15">
        <f t="shared" si="0"/>
        <v>-0.13333333333333333</v>
      </c>
      <c r="K17" s="15">
        <f t="shared" si="0"/>
        <v>0.55555555555555558</v>
      </c>
    </row>
    <row r="18" spans="2:11" ht="20.100000000000001" customHeight="1" thickBot="1" x14ac:dyDescent="0.25">
      <c r="B18" s="6" t="s">
        <v>5</v>
      </c>
      <c r="C18" s="12">
        <v>88</v>
      </c>
      <c r="D18" s="12">
        <v>75</v>
      </c>
      <c r="E18" s="12">
        <v>13</v>
      </c>
      <c r="F18" s="12">
        <v>137</v>
      </c>
      <c r="G18" s="12">
        <v>109</v>
      </c>
      <c r="H18" s="12">
        <v>28</v>
      </c>
      <c r="I18" s="15">
        <f t="shared" si="0"/>
        <v>0.55681818181818177</v>
      </c>
      <c r="J18" s="15">
        <f t="shared" si="0"/>
        <v>0.45333333333333331</v>
      </c>
      <c r="K18" s="15">
        <f t="shared" si="0"/>
        <v>1.1538461538461537</v>
      </c>
    </row>
    <row r="19" spans="2:11" ht="20.100000000000001" customHeight="1" thickBot="1" x14ac:dyDescent="0.25">
      <c r="B19" s="6" t="s">
        <v>6</v>
      </c>
      <c r="C19" s="12">
        <v>68</v>
      </c>
      <c r="D19" s="12">
        <v>51</v>
      </c>
      <c r="E19" s="12">
        <v>17</v>
      </c>
      <c r="F19" s="12">
        <v>118</v>
      </c>
      <c r="G19" s="12">
        <v>98</v>
      </c>
      <c r="H19" s="12">
        <v>20</v>
      </c>
      <c r="I19" s="15">
        <f t="shared" si="0"/>
        <v>0.73529411764705888</v>
      </c>
      <c r="J19" s="15">
        <f t="shared" si="0"/>
        <v>0.92156862745098034</v>
      </c>
      <c r="K19" s="15">
        <f t="shared" si="0"/>
        <v>0.17647058823529413</v>
      </c>
    </row>
    <row r="20" spans="2:11" ht="20.100000000000001" customHeight="1" thickBot="1" x14ac:dyDescent="0.25">
      <c r="B20" s="6" t="s">
        <v>7</v>
      </c>
      <c r="C20" s="12">
        <v>23</v>
      </c>
      <c r="D20" s="12">
        <v>12</v>
      </c>
      <c r="E20" s="12">
        <v>11</v>
      </c>
      <c r="F20" s="12">
        <v>24</v>
      </c>
      <c r="G20" s="12">
        <v>19</v>
      </c>
      <c r="H20" s="12">
        <v>5</v>
      </c>
      <c r="I20" s="15">
        <f t="shared" si="0"/>
        <v>4.3478260869565216E-2</v>
      </c>
      <c r="J20" s="15">
        <f t="shared" si="0"/>
        <v>0.58333333333333337</v>
      </c>
      <c r="K20" s="15">
        <f t="shared" si="0"/>
        <v>-0.54545454545454541</v>
      </c>
    </row>
    <row r="21" spans="2:11" ht="20.100000000000001" customHeight="1" thickBot="1" x14ac:dyDescent="0.25">
      <c r="B21" s="6" t="s">
        <v>8</v>
      </c>
      <c r="C21" s="12">
        <v>51</v>
      </c>
      <c r="D21" s="12">
        <v>44</v>
      </c>
      <c r="E21" s="12">
        <v>7</v>
      </c>
      <c r="F21" s="12">
        <v>62</v>
      </c>
      <c r="G21" s="12">
        <v>53</v>
      </c>
      <c r="H21" s="12">
        <v>9</v>
      </c>
      <c r="I21" s="15">
        <f t="shared" si="0"/>
        <v>0.21568627450980393</v>
      </c>
      <c r="J21" s="15">
        <f t="shared" si="0"/>
        <v>0.20454545454545456</v>
      </c>
      <c r="K21" s="15">
        <f t="shared" si="0"/>
        <v>0.2857142857142857</v>
      </c>
    </row>
    <row r="22" spans="2:11" ht="20.100000000000001" customHeight="1" thickBot="1" x14ac:dyDescent="0.25">
      <c r="B22" s="6" t="s">
        <v>9</v>
      </c>
      <c r="C22" s="12">
        <v>61</v>
      </c>
      <c r="D22" s="12">
        <v>49</v>
      </c>
      <c r="E22" s="12">
        <v>12</v>
      </c>
      <c r="F22" s="12">
        <v>52</v>
      </c>
      <c r="G22" s="12">
        <v>49</v>
      </c>
      <c r="H22" s="12">
        <v>3</v>
      </c>
      <c r="I22" s="15">
        <f t="shared" si="0"/>
        <v>-0.14754098360655737</v>
      </c>
      <c r="J22" s="15">
        <f t="shared" si="0"/>
        <v>0</v>
      </c>
      <c r="K22" s="15">
        <f t="shared" si="0"/>
        <v>-0.75</v>
      </c>
    </row>
    <row r="23" spans="2:11" ht="20.100000000000001" customHeight="1" thickBot="1" x14ac:dyDescent="0.25">
      <c r="B23" s="6" t="s">
        <v>10</v>
      </c>
      <c r="C23" s="12">
        <v>250</v>
      </c>
      <c r="D23" s="12">
        <v>149</v>
      </c>
      <c r="E23" s="12">
        <v>101</v>
      </c>
      <c r="F23" s="12">
        <v>251</v>
      </c>
      <c r="G23" s="12">
        <v>153</v>
      </c>
      <c r="H23" s="12">
        <v>98</v>
      </c>
      <c r="I23" s="15">
        <f t="shared" si="0"/>
        <v>4.0000000000000001E-3</v>
      </c>
      <c r="J23" s="15">
        <f t="shared" si="0"/>
        <v>2.6845637583892617E-2</v>
      </c>
      <c r="K23" s="15">
        <f t="shared" si="0"/>
        <v>-2.9702970297029702E-2</v>
      </c>
    </row>
    <row r="24" spans="2:11" ht="20.100000000000001" customHeight="1" thickBot="1" x14ac:dyDescent="0.25">
      <c r="B24" s="6" t="s">
        <v>11</v>
      </c>
      <c r="C24" s="12">
        <v>152</v>
      </c>
      <c r="D24" s="12">
        <v>134</v>
      </c>
      <c r="E24" s="12">
        <v>18</v>
      </c>
      <c r="F24" s="12">
        <v>163</v>
      </c>
      <c r="G24" s="12">
        <v>146</v>
      </c>
      <c r="H24" s="12">
        <v>17</v>
      </c>
      <c r="I24" s="15">
        <f t="shared" si="0"/>
        <v>7.2368421052631582E-2</v>
      </c>
      <c r="J24" s="15">
        <f t="shared" si="0"/>
        <v>8.9552238805970144E-2</v>
      </c>
      <c r="K24" s="15">
        <f t="shared" si="0"/>
        <v>-5.5555555555555552E-2</v>
      </c>
    </row>
    <row r="25" spans="2:11" ht="20.100000000000001" customHeight="1" thickBot="1" x14ac:dyDescent="0.25">
      <c r="B25" s="6" t="s">
        <v>12</v>
      </c>
      <c r="C25" s="12">
        <v>35</v>
      </c>
      <c r="D25" s="12">
        <v>31</v>
      </c>
      <c r="E25" s="12">
        <v>4</v>
      </c>
      <c r="F25" s="12">
        <v>38</v>
      </c>
      <c r="G25" s="12">
        <v>34</v>
      </c>
      <c r="H25" s="12">
        <v>4</v>
      </c>
      <c r="I25" s="15">
        <f t="shared" si="0"/>
        <v>8.5714285714285715E-2</v>
      </c>
      <c r="J25" s="15">
        <f t="shared" si="0"/>
        <v>9.6774193548387094E-2</v>
      </c>
      <c r="K25" s="15">
        <f t="shared" si="0"/>
        <v>0</v>
      </c>
    </row>
    <row r="26" spans="2:11" ht="20.100000000000001" customHeight="1" thickBot="1" x14ac:dyDescent="0.25">
      <c r="B26" s="6" t="s">
        <v>13</v>
      </c>
      <c r="C26" s="12">
        <v>72</v>
      </c>
      <c r="D26" s="12">
        <v>45</v>
      </c>
      <c r="E26" s="12">
        <v>27</v>
      </c>
      <c r="F26" s="12">
        <v>97</v>
      </c>
      <c r="G26" s="12">
        <v>63</v>
      </c>
      <c r="H26" s="12">
        <v>34</v>
      </c>
      <c r="I26" s="15">
        <f t="shared" si="0"/>
        <v>0.34722222222222221</v>
      </c>
      <c r="J26" s="15">
        <f t="shared" si="0"/>
        <v>0.4</v>
      </c>
      <c r="K26" s="15">
        <f t="shared" si="0"/>
        <v>0.25925925925925924</v>
      </c>
    </row>
    <row r="27" spans="2:11" ht="20.100000000000001" customHeight="1" thickBot="1" x14ac:dyDescent="0.25">
      <c r="B27" s="6" t="s">
        <v>14</v>
      </c>
      <c r="C27" s="12">
        <v>160</v>
      </c>
      <c r="D27" s="12">
        <v>108</v>
      </c>
      <c r="E27" s="12">
        <v>52</v>
      </c>
      <c r="F27" s="12">
        <v>147</v>
      </c>
      <c r="G27" s="12">
        <v>100</v>
      </c>
      <c r="H27" s="12">
        <v>47</v>
      </c>
      <c r="I27" s="15">
        <f t="shared" si="0"/>
        <v>-8.1250000000000003E-2</v>
      </c>
      <c r="J27" s="15">
        <f t="shared" si="0"/>
        <v>-7.407407407407407E-2</v>
      </c>
      <c r="K27" s="15">
        <f t="shared" si="0"/>
        <v>-9.6153846153846159E-2</v>
      </c>
    </row>
    <row r="28" spans="2:11" ht="20.100000000000001" customHeight="1" thickBot="1" x14ac:dyDescent="0.25">
      <c r="B28" s="6" t="s">
        <v>15</v>
      </c>
      <c r="C28" s="12">
        <v>74</v>
      </c>
      <c r="D28" s="12">
        <v>65</v>
      </c>
      <c r="E28" s="12">
        <v>9</v>
      </c>
      <c r="F28" s="12">
        <v>77</v>
      </c>
      <c r="G28" s="12">
        <v>67</v>
      </c>
      <c r="H28" s="12">
        <v>10</v>
      </c>
      <c r="I28" s="15">
        <f t="shared" si="0"/>
        <v>4.0540540540540543E-2</v>
      </c>
      <c r="J28" s="15">
        <f t="shared" si="0"/>
        <v>3.0769230769230771E-2</v>
      </c>
      <c r="K28" s="15">
        <f t="shared" si="0"/>
        <v>0.1111111111111111</v>
      </c>
    </row>
    <row r="29" spans="2:11" ht="20.100000000000001" customHeight="1" thickBot="1" x14ac:dyDescent="0.25">
      <c r="B29" s="6" t="s">
        <v>16</v>
      </c>
      <c r="C29" s="12">
        <v>14</v>
      </c>
      <c r="D29" s="12">
        <v>9</v>
      </c>
      <c r="E29" s="12">
        <v>5</v>
      </c>
      <c r="F29" s="12">
        <v>19</v>
      </c>
      <c r="G29" s="12">
        <v>14</v>
      </c>
      <c r="H29" s="12">
        <v>5</v>
      </c>
      <c r="I29" s="15">
        <f t="shared" si="0"/>
        <v>0.35714285714285715</v>
      </c>
      <c r="J29" s="15">
        <f t="shared" si="0"/>
        <v>0.55555555555555558</v>
      </c>
      <c r="K29" s="15">
        <f t="shared" si="0"/>
        <v>0</v>
      </c>
    </row>
    <row r="30" spans="2:11" ht="20.100000000000001" customHeight="1" thickBot="1" x14ac:dyDescent="0.25">
      <c r="B30" s="7" t="s">
        <v>17</v>
      </c>
      <c r="C30" s="12">
        <v>106</v>
      </c>
      <c r="D30" s="12">
        <v>64</v>
      </c>
      <c r="E30" s="12">
        <v>42</v>
      </c>
      <c r="F30" s="12">
        <v>106</v>
      </c>
      <c r="G30" s="12">
        <v>79</v>
      </c>
      <c r="H30" s="12">
        <v>27</v>
      </c>
      <c r="I30" s="15">
        <f t="shared" si="0"/>
        <v>0</v>
      </c>
      <c r="J30" s="15">
        <f t="shared" si="0"/>
        <v>0.234375</v>
      </c>
      <c r="K30" s="15">
        <f t="shared" si="0"/>
        <v>-0.35714285714285715</v>
      </c>
    </row>
    <row r="31" spans="2:11" ht="20.100000000000001" customHeight="1" thickBot="1" x14ac:dyDescent="0.25">
      <c r="B31" s="8" t="s">
        <v>18</v>
      </c>
      <c r="C31" s="12">
        <v>16</v>
      </c>
      <c r="D31" s="12">
        <v>16</v>
      </c>
      <c r="E31" s="12">
        <v>0</v>
      </c>
      <c r="F31" s="12">
        <v>11</v>
      </c>
      <c r="G31" s="12">
        <v>10</v>
      </c>
      <c r="H31" s="12">
        <v>1</v>
      </c>
      <c r="I31" s="15">
        <f t="shared" si="0"/>
        <v>-0.3125</v>
      </c>
      <c r="J31" s="15">
        <f t="shared" si="0"/>
        <v>-0.375</v>
      </c>
      <c r="K31" s="15" t="str">
        <f t="shared" si="0"/>
        <v>-</v>
      </c>
    </row>
    <row r="32" spans="2:11" ht="20.100000000000001" customHeight="1" thickBot="1" x14ac:dyDescent="0.25">
      <c r="B32" s="9" t="s">
        <v>19</v>
      </c>
      <c r="C32" s="13">
        <v>1407</v>
      </c>
      <c r="D32" s="13">
        <v>1046</v>
      </c>
      <c r="E32" s="13">
        <v>361</v>
      </c>
      <c r="F32" s="13">
        <v>1575</v>
      </c>
      <c r="G32" s="13">
        <v>1218</v>
      </c>
      <c r="H32" s="13">
        <v>357</v>
      </c>
      <c r="I32" s="16">
        <f t="shared" si="0"/>
        <v>0.11940298507462686</v>
      </c>
      <c r="J32" s="16">
        <f t="shared" si="0"/>
        <v>0.16443594646271512</v>
      </c>
      <c r="K32" s="16">
        <f t="shared" si="0"/>
        <v>-1.1080332409972299E-2</v>
      </c>
    </row>
  </sheetData>
  <mergeCells count="3">
    <mergeCell ref="C13:E13"/>
    <mergeCell ref="F13:H13"/>
    <mergeCell ref="I13:K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47" t="s">
        <v>108</v>
      </c>
      <c r="D9" s="47"/>
      <c r="E9" s="47"/>
      <c r="F9" s="47"/>
      <c r="G9" s="47"/>
      <c r="H9" s="30" t="s">
        <v>109</v>
      </c>
      <c r="I9" s="30"/>
      <c r="J9" s="30"/>
      <c r="K9" s="30"/>
      <c r="L9" s="30"/>
      <c r="M9" s="30" t="s">
        <v>111</v>
      </c>
      <c r="N9" s="30"/>
      <c r="O9" s="30"/>
      <c r="P9" s="30"/>
      <c r="Q9" s="3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14</v>
      </c>
      <c r="D11" s="12">
        <v>9</v>
      </c>
      <c r="E11" s="12">
        <v>3</v>
      </c>
      <c r="F11" s="12">
        <v>2</v>
      </c>
      <c r="G11" s="12">
        <v>0</v>
      </c>
      <c r="H11" s="12">
        <v>31</v>
      </c>
      <c r="I11" s="12">
        <v>18</v>
      </c>
      <c r="J11" s="12">
        <v>6</v>
      </c>
      <c r="K11" s="12">
        <v>4</v>
      </c>
      <c r="L11" s="12">
        <v>3</v>
      </c>
      <c r="M11" s="15">
        <f>IF(C11=0,"-",IF(H11=0,"-",(H11-C11)/C11))</f>
        <v>1.2142857142857142</v>
      </c>
      <c r="N11" s="15">
        <f t="shared" ref="N11:Q28" si="0">IF(D11=0,"-",IF(I11=0,"-",(I11-D11)/D11))</f>
        <v>1</v>
      </c>
      <c r="O11" s="15">
        <f t="shared" si="0"/>
        <v>1</v>
      </c>
      <c r="P11" s="15">
        <f t="shared" si="0"/>
        <v>1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12">
        <v>3</v>
      </c>
      <c r="D12" s="12">
        <v>3</v>
      </c>
      <c r="E12" s="12">
        <v>0</v>
      </c>
      <c r="F12" s="12">
        <v>0</v>
      </c>
      <c r="G12" s="12">
        <v>0</v>
      </c>
      <c r="H12" s="12">
        <v>2</v>
      </c>
      <c r="I12" s="12">
        <v>1</v>
      </c>
      <c r="J12" s="12">
        <v>1</v>
      </c>
      <c r="K12" s="12">
        <v>0</v>
      </c>
      <c r="L12" s="12">
        <v>0</v>
      </c>
      <c r="M12" s="15">
        <f t="shared" ref="M12:M28" si="1">IF(C12=0,"-",IF(H12=0,"-",(H12-C12)/C12))</f>
        <v>-0.33333333333333331</v>
      </c>
      <c r="N12" s="15">
        <f t="shared" si="0"/>
        <v>-0.66666666666666663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5" t="str">
        <f t="shared" si="1"/>
        <v>-</v>
      </c>
      <c r="N13" s="15" t="str">
        <f t="shared" si="0"/>
        <v>-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1</v>
      </c>
      <c r="D14" s="12">
        <v>0</v>
      </c>
      <c r="E14" s="12">
        <v>1</v>
      </c>
      <c r="F14" s="12">
        <v>0</v>
      </c>
      <c r="G14" s="12">
        <v>0</v>
      </c>
      <c r="H14" s="12">
        <v>2</v>
      </c>
      <c r="I14" s="12">
        <v>0</v>
      </c>
      <c r="J14" s="12">
        <v>2</v>
      </c>
      <c r="K14" s="12">
        <v>0</v>
      </c>
      <c r="L14" s="12">
        <v>0</v>
      </c>
      <c r="M14" s="15">
        <f t="shared" si="1"/>
        <v>1</v>
      </c>
      <c r="N14" s="15" t="str">
        <f t="shared" si="0"/>
        <v>-</v>
      </c>
      <c r="O14" s="15">
        <f t="shared" si="0"/>
        <v>1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3</v>
      </c>
      <c r="D15" s="12">
        <v>2</v>
      </c>
      <c r="E15" s="12">
        <v>1</v>
      </c>
      <c r="F15" s="12">
        <v>0</v>
      </c>
      <c r="G15" s="12">
        <v>0</v>
      </c>
      <c r="H15" s="12">
        <v>7</v>
      </c>
      <c r="I15" s="12">
        <v>7</v>
      </c>
      <c r="J15" s="12">
        <v>0</v>
      </c>
      <c r="K15" s="12">
        <v>0</v>
      </c>
      <c r="L15" s="12">
        <v>0</v>
      </c>
      <c r="M15" s="15">
        <f t="shared" si="1"/>
        <v>1.3333333333333333</v>
      </c>
      <c r="N15" s="15">
        <f t="shared" si="0"/>
        <v>2.5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1</v>
      </c>
      <c r="J16" s="12">
        <v>0</v>
      </c>
      <c r="K16" s="12">
        <v>0</v>
      </c>
      <c r="L16" s="12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2</v>
      </c>
      <c r="D17" s="12">
        <v>0</v>
      </c>
      <c r="E17" s="12">
        <v>1</v>
      </c>
      <c r="F17" s="12">
        <v>0</v>
      </c>
      <c r="G17" s="12">
        <v>1</v>
      </c>
      <c r="H17" s="12">
        <v>5</v>
      </c>
      <c r="I17" s="12">
        <v>3</v>
      </c>
      <c r="J17" s="12">
        <v>1</v>
      </c>
      <c r="K17" s="12">
        <v>0</v>
      </c>
      <c r="L17" s="12">
        <v>1</v>
      </c>
      <c r="M17" s="15">
        <f t="shared" si="1"/>
        <v>1.5</v>
      </c>
      <c r="N17" s="15" t="str">
        <f t="shared" si="0"/>
        <v>-</v>
      </c>
      <c r="O17" s="15">
        <f t="shared" si="0"/>
        <v>0</v>
      </c>
      <c r="P17" s="15" t="str">
        <f t="shared" si="0"/>
        <v>-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3</v>
      </c>
      <c r="D18" s="12">
        <v>2</v>
      </c>
      <c r="E18" s="12">
        <v>1</v>
      </c>
      <c r="F18" s="12">
        <v>0</v>
      </c>
      <c r="G18" s="12">
        <v>0</v>
      </c>
      <c r="H18" s="12">
        <v>3</v>
      </c>
      <c r="I18" s="12">
        <v>2</v>
      </c>
      <c r="J18" s="12">
        <v>1</v>
      </c>
      <c r="K18" s="12">
        <v>0</v>
      </c>
      <c r="L18" s="12">
        <v>0</v>
      </c>
      <c r="M18" s="15">
        <f t="shared" si="1"/>
        <v>0</v>
      </c>
      <c r="N18" s="15">
        <f t="shared" si="0"/>
        <v>0</v>
      </c>
      <c r="O18" s="15">
        <f t="shared" si="0"/>
        <v>0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17</v>
      </c>
      <c r="D19" s="12">
        <v>8</v>
      </c>
      <c r="E19" s="12">
        <v>7</v>
      </c>
      <c r="F19" s="12">
        <v>1</v>
      </c>
      <c r="G19" s="12">
        <v>1</v>
      </c>
      <c r="H19" s="12">
        <v>18</v>
      </c>
      <c r="I19" s="12">
        <v>8</v>
      </c>
      <c r="J19" s="12">
        <v>6</v>
      </c>
      <c r="K19" s="12">
        <v>4</v>
      </c>
      <c r="L19" s="12">
        <v>0</v>
      </c>
      <c r="M19" s="15">
        <f t="shared" si="1"/>
        <v>5.8823529411764705E-2</v>
      </c>
      <c r="N19" s="15">
        <f t="shared" si="0"/>
        <v>0</v>
      </c>
      <c r="O19" s="15">
        <f t="shared" si="0"/>
        <v>-0.14285714285714285</v>
      </c>
      <c r="P19" s="15">
        <f t="shared" si="0"/>
        <v>3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12">
        <v>13</v>
      </c>
      <c r="D20" s="12">
        <v>8</v>
      </c>
      <c r="E20" s="12">
        <v>2</v>
      </c>
      <c r="F20" s="12">
        <v>1</v>
      </c>
      <c r="G20" s="12">
        <v>2</v>
      </c>
      <c r="H20" s="12">
        <v>7</v>
      </c>
      <c r="I20" s="12">
        <v>3</v>
      </c>
      <c r="J20" s="12">
        <v>1</v>
      </c>
      <c r="K20" s="12">
        <v>0</v>
      </c>
      <c r="L20" s="12">
        <v>3</v>
      </c>
      <c r="M20" s="15">
        <f t="shared" si="1"/>
        <v>-0.46153846153846156</v>
      </c>
      <c r="N20" s="15">
        <f t="shared" si="0"/>
        <v>-0.625</v>
      </c>
      <c r="O20" s="15">
        <f t="shared" si="0"/>
        <v>-0.5</v>
      </c>
      <c r="P20" s="15" t="str">
        <f t="shared" si="0"/>
        <v>-</v>
      </c>
      <c r="Q20" s="15">
        <f t="shared" si="0"/>
        <v>0.5</v>
      </c>
    </row>
    <row r="21" spans="2:17" ht="20.100000000000001" customHeight="1" thickBot="1" x14ac:dyDescent="0.25">
      <c r="B21" s="6" t="s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4</v>
      </c>
      <c r="D22" s="12">
        <v>3</v>
      </c>
      <c r="E22" s="12">
        <v>0</v>
      </c>
      <c r="F22" s="12">
        <v>1</v>
      </c>
      <c r="G22" s="12">
        <v>0</v>
      </c>
      <c r="H22" s="12">
        <v>3</v>
      </c>
      <c r="I22" s="12">
        <v>3</v>
      </c>
      <c r="J22" s="12">
        <v>0</v>
      </c>
      <c r="K22" s="12">
        <v>0</v>
      </c>
      <c r="L22" s="12">
        <v>0</v>
      </c>
      <c r="M22" s="15">
        <f t="shared" si="1"/>
        <v>-0.25</v>
      </c>
      <c r="N22" s="15">
        <f t="shared" si="0"/>
        <v>0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11</v>
      </c>
      <c r="D23" s="12">
        <v>6</v>
      </c>
      <c r="E23" s="12">
        <v>2</v>
      </c>
      <c r="F23" s="12">
        <v>2</v>
      </c>
      <c r="G23" s="12">
        <v>1</v>
      </c>
      <c r="H23" s="12">
        <v>10</v>
      </c>
      <c r="I23" s="12">
        <v>5</v>
      </c>
      <c r="J23" s="12">
        <v>4</v>
      </c>
      <c r="K23" s="12">
        <v>1</v>
      </c>
      <c r="L23" s="12">
        <v>0</v>
      </c>
      <c r="M23" s="15">
        <f t="shared" si="1"/>
        <v>-9.0909090909090912E-2</v>
      </c>
      <c r="N23" s="15">
        <f t="shared" si="0"/>
        <v>-0.16666666666666666</v>
      </c>
      <c r="O23" s="15">
        <f t="shared" si="0"/>
        <v>1</v>
      </c>
      <c r="P23" s="15">
        <f t="shared" si="0"/>
        <v>-0.5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12">
        <v>3</v>
      </c>
      <c r="D24" s="12">
        <v>3</v>
      </c>
      <c r="E24" s="12">
        <v>0</v>
      </c>
      <c r="F24" s="12">
        <v>0</v>
      </c>
      <c r="G24" s="12">
        <v>0</v>
      </c>
      <c r="H24" s="12">
        <v>3</v>
      </c>
      <c r="I24" s="12">
        <v>1</v>
      </c>
      <c r="J24" s="12">
        <v>1</v>
      </c>
      <c r="K24" s="12">
        <v>0</v>
      </c>
      <c r="L24" s="12">
        <v>1</v>
      </c>
      <c r="M24" s="15">
        <f t="shared" si="1"/>
        <v>0</v>
      </c>
      <c r="N24" s="15">
        <f t="shared" si="0"/>
        <v>-0.66666666666666663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2</v>
      </c>
      <c r="D25" s="12">
        <v>1</v>
      </c>
      <c r="E25" s="12">
        <v>1</v>
      </c>
      <c r="F25" s="12">
        <v>0</v>
      </c>
      <c r="G25" s="12">
        <v>0</v>
      </c>
      <c r="H25" s="12">
        <v>2</v>
      </c>
      <c r="I25" s="12">
        <v>2</v>
      </c>
      <c r="J25" s="12">
        <v>0</v>
      </c>
      <c r="K25" s="12">
        <v>0</v>
      </c>
      <c r="L25" s="12">
        <v>0</v>
      </c>
      <c r="M25" s="15">
        <f t="shared" si="1"/>
        <v>0</v>
      </c>
      <c r="N25" s="15">
        <f t="shared" si="0"/>
        <v>1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4</v>
      </c>
      <c r="D26" s="12">
        <v>4</v>
      </c>
      <c r="E26" s="12">
        <v>0</v>
      </c>
      <c r="F26" s="12">
        <v>0</v>
      </c>
      <c r="G26" s="12">
        <v>0</v>
      </c>
      <c r="H26" s="12">
        <v>6</v>
      </c>
      <c r="I26" s="12">
        <v>3</v>
      </c>
      <c r="J26" s="12">
        <v>3</v>
      </c>
      <c r="K26" s="12">
        <v>0</v>
      </c>
      <c r="L26" s="12">
        <v>0</v>
      </c>
      <c r="M26" s="15">
        <f t="shared" si="1"/>
        <v>0.5</v>
      </c>
      <c r="N26" s="15">
        <f t="shared" si="0"/>
        <v>-0.25</v>
      </c>
      <c r="O26" s="15" t="str">
        <f t="shared" si="0"/>
        <v>-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1</v>
      </c>
      <c r="D27" s="12">
        <v>0</v>
      </c>
      <c r="E27" s="12">
        <v>0</v>
      </c>
      <c r="F27" s="12">
        <v>0</v>
      </c>
      <c r="G27" s="12">
        <v>1</v>
      </c>
      <c r="H27" s="12">
        <v>2</v>
      </c>
      <c r="I27" s="12">
        <v>1</v>
      </c>
      <c r="J27" s="12">
        <v>1</v>
      </c>
      <c r="K27" s="12">
        <v>0</v>
      </c>
      <c r="L27" s="12">
        <v>0</v>
      </c>
      <c r="M27" s="15">
        <f t="shared" si="1"/>
        <v>1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81</v>
      </c>
      <c r="D28" s="13">
        <v>49</v>
      </c>
      <c r="E28" s="13">
        <v>19</v>
      </c>
      <c r="F28" s="13">
        <v>7</v>
      </c>
      <c r="G28" s="13">
        <v>6</v>
      </c>
      <c r="H28" s="13">
        <v>102</v>
      </c>
      <c r="I28" s="13">
        <v>58</v>
      </c>
      <c r="J28" s="13">
        <v>27</v>
      </c>
      <c r="K28" s="13">
        <v>9</v>
      </c>
      <c r="L28" s="13">
        <v>8</v>
      </c>
      <c r="M28" s="16">
        <f t="shared" si="1"/>
        <v>0.25925925925925924</v>
      </c>
      <c r="N28" s="16">
        <f t="shared" si="0"/>
        <v>0.18367346938775511</v>
      </c>
      <c r="O28" s="16">
        <f t="shared" si="0"/>
        <v>0.42105263157894735</v>
      </c>
      <c r="P28" s="16">
        <f t="shared" si="0"/>
        <v>0.2857142857142857</v>
      </c>
      <c r="Q28" s="16">
        <f t="shared" si="0"/>
        <v>0.33333333333333331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8.7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47" t="s">
        <v>108</v>
      </c>
      <c r="D8" s="47"/>
      <c r="E8" s="47"/>
      <c r="F8" s="47"/>
      <c r="G8" s="29"/>
      <c r="H8" s="48" t="s">
        <v>109</v>
      </c>
      <c r="I8" s="47"/>
      <c r="J8" s="47"/>
      <c r="K8" s="47"/>
      <c r="L8" s="29"/>
      <c r="M8" s="48" t="s">
        <v>111</v>
      </c>
      <c r="N8" s="47"/>
      <c r="O8" s="47"/>
      <c r="P8" s="47"/>
      <c r="Q8" s="29"/>
    </row>
    <row r="9" spans="2:17" ht="44.25" customHeight="1" thickBot="1" x14ac:dyDescent="0.25">
      <c r="C9" s="39" t="s">
        <v>85</v>
      </c>
      <c r="D9" s="39"/>
      <c r="E9" s="39"/>
      <c r="F9" s="39"/>
      <c r="G9" s="40"/>
      <c r="H9" s="39" t="s">
        <v>85</v>
      </c>
      <c r="I9" s="39"/>
      <c r="J9" s="39"/>
      <c r="K9" s="39"/>
      <c r="L9" s="40"/>
      <c r="M9" s="39" t="s">
        <v>85</v>
      </c>
      <c r="N9" s="39"/>
      <c r="O9" s="39"/>
      <c r="P9" s="39"/>
      <c r="Q9" s="4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14</v>
      </c>
      <c r="D11" s="12">
        <v>9</v>
      </c>
      <c r="E11" s="12">
        <v>3</v>
      </c>
      <c r="F11" s="12">
        <v>2</v>
      </c>
      <c r="G11" s="12">
        <v>0</v>
      </c>
      <c r="H11" s="12">
        <v>31</v>
      </c>
      <c r="I11" s="12">
        <v>18</v>
      </c>
      <c r="J11" s="12">
        <v>6</v>
      </c>
      <c r="K11" s="12">
        <v>4</v>
      </c>
      <c r="L11" s="12">
        <v>3</v>
      </c>
      <c r="M11" s="15">
        <f>IF(C11=0,"-",IF(H11=0,"-",(H11-C11)/C11))</f>
        <v>1.2142857142857142</v>
      </c>
      <c r="N11" s="15">
        <f t="shared" ref="N11:Q28" si="0">IF(D11=0,"-",IF(I11=0,"-",(I11-D11)/D11))</f>
        <v>1</v>
      </c>
      <c r="O11" s="15">
        <f t="shared" si="0"/>
        <v>1</v>
      </c>
      <c r="P11" s="15">
        <f t="shared" si="0"/>
        <v>1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12">
        <v>3</v>
      </c>
      <c r="D12" s="12">
        <v>3</v>
      </c>
      <c r="E12" s="12">
        <v>0</v>
      </c>
      <c r="F12" s="12">
        <v>0</v>
      </c>
      <c r="G12" s="12">
        <v>0</v>
      </c>
      <c r="H12" s="12">
        <v>2</v>
      </c>
      <c r="I12" s="12">
        <v>1</v>
      </c>
      <c r="J12" s="12">
        <v>1</v>
      </c>
      <c r="K12" s="12">
        <v>0</v>
      </c>
      <c r="L12" s="12">
        <v>0</v>
      </c>
      <c r="M12" s="15">
        <f t="shared" ref="M12:M28" si="1">IF(C12=0,"-",IF(H12=0,"-",(H12-C12)/C12))</f>
        <v>-0.33333333333333331</v>
      </c>
      <c r="N12" s="15">
        <f t="shared" si="0"/>
        <v>-0.66666666666666663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5" t="str">
        <f t="shared" si="1"/>
        <v>-</v>
      </c>
      <c r="N13" s="15" t="str">
        <f t="shared" si="0"/>
        <v>-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1</v>
      </c>
      <c r="D14" s="12">
        <v>0</v>
      </c>
      <c r="E14" s="12">
        <v>1</v>
      </c>
      <c r="F14" s="12">
        <v>0</v>
      </c>
      <c r="G14" s="12">
        <v>0</v>
      </c>
      <c r="H14" s="12">
        <v>2</v>
      </c>
      <c r="I14" s="12">
        <v>0</v>
      </c>
      <c r="J14" s="12">
        <v>2</v>
      </c>
      <c r="K14" s="12">
        <v>0</v>
      </c>
      <c r="L14" s="12">
        <v>0</v>
      </c>
      <c r="M14" s="15">
        <f t="shared" si="1"/>
        <v>1</v>
      </c>
      <c r="N14" s="15" t="str">
        <f t="shared" si="0"/>
        <v>-</v>
      </c>
      <c r="O14" s="15">
        <f t="shared" si="0"/>
        <v>1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3</v>
      </c>
      <c r="D15" s="12">
        <v>2</v>
      </c>
      <c r="E15" s="12">
        <v>1</v>
      </c>
      <c r="F15" s="12">
        <v>0</v>
      </c>
      <c r="G15" s="12">
        <v>0</v>
      </c>
      <c r="H15" s="12">
        <v>7</v>
      </c>
      <c r="I15" s="12">
        <v>7</v>
      </c>
      <c r="J15" s="12">
        <v>0</v>
      </c>
      <c r="K15" s="12">
        <v>0</v>
      </c>
      <c r="L15" s="12">
        <v>0</v>
      </c>
      <c r="M15" s="15">
        <f t="shared" si="1"/>
        <v>1.3333333333333333</v>
      </c>
      <c r="N15" s="15">
        <f t="shared" si="0"/>
        <v>2.5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1</v>
      </c>
      <c r="J16" s="12">
        <v>0</v>
      </c>
      <c r="K16" s="12">
        <v>0</v>
      </c>
      <c r="L16" s="12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2</v>
      </c>
      <c r="D17" s="12">
        <v>0</v>
      </c>
      <c r="E17" s="12">
        <v>1</v>
      </c>
      <c r="F17" s="12">
        <v>0</v>
      </c>
      <c r="G17" s="12">
        <v>1</v>
      </c>
      <c r="H17" s="12">
        <v>5</v>
      </c>
      <c r="I17" s="12">
        <v>3</v>
      </c>
      <c r="J17" s="12">
        <v>1</v>
      </c>
      <c r="K17" s="12">
        <v>0</v>
      </c>
      <c r="L17" s="12">
        <v>1</v>
      </c>
      <c r="M17" s="15">
        <f t="shared" si="1"/>
        <v>1.5</v>
      </c>
      <c r="N17" s="15" t="str">
        <f t="shared" si="0"/>
        <v>-</v>
      </c>
      <c r="O17" s="15">
        <f t="shared" si="0"/>
        <v>0</v>
      </c>
      <c r="P17" s="15" t="str">
        <f t="shared" si="0"/>
        <v>-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3</v>
      </c>
      <c r="D18" s="12">
        <v>2</v>
      </c>
      <c r="E18" s="12">
        <v>1</v>
      </c>
      <c r="F18" s="12">
        <v>0</v>
      </c>
      <c r="G18" s="12">
        <v>0</v>
      </c>
      <c r="H18" s="12">
        <v>3</v>
      </c>
      <c r="I18" s="12">
        <v>2</v>
      </c>
      <c r="J18" s="12">
        <v>1</v>
      </c>
      <c r="K18" s="12">
        <v>0</v>
      </c>
      <c r="L18" s="12">
        <v>0</v>
      </c>
      <c r="M18" s="15">
        <f t="shared" si="1"/>
        <v>0</v>
      </c>
      <c r="N18" s="15">
        <f t="shared" si="0"/>
        <v>0</v>
      </c>
      <c r="O18" s="15">
        <f t="shared" si="0"/>
        <v>0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17</v>
      </c>
      <c r="D19" s="12">
        <v>8</v>
      </c>
      <c r="E19" s="12">
        <v>7</v>
      </c>
      <c r="F19" s="12">
        <v>1</v>
      </c>
      <c r="G19" s="12">
        <v>1</v>
      </c>
      <c r="H19" s="12">
        <v>18</v>
      </c>
      <c r="I19" s="12">
        <v>8</v>
      </c>
      <c r="J19" s="12">
        <v>6</v>
      </c>
      <c r="K19" s="12">
        <v>4</v>
      </c>
      <c r="L19" s="12">
        <v>0</v>
      </c>
      <c r="M19" s="15">
        <f t="shared" si="1"/>
        <v>5.8823529411764705E-2</v>
      </c>
      <c r="N19" s="15">
        <f t="shared" si="0"/>
        <v>0</v>
      </c>
      <c r="O19" s="15">
        <f t="shared" si="0"/>
        <v>-0.14285714285714285</v>
      </c>
      <c r="P19" s="15">
        <f t="shared" si="0"/>
        <v>3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12">
        <v>13</v>
      </c>
      <c r="D20" s="12">
        <v>8</v>
      </c>
      <c r="E20" s="12">
        <v>2</v>
      </c>
      <c r="F20" s="12">
        <v>1</v>
      </c>
      <c r="G20" s="12">
        <v>2</v>
      </c>
      <c r="H20" s="12">
        <v>7</v>
      </c>
      <c r="I20" s="12">
        <v>3</v>
      </c>
      <c r="J20" s="12">
        <v>1</v>
      </c>
      <c r="K20" s="12">
        <v>0</v>
      </c>
      <c r="L20" s="12">
        <v>3</v>
      </c>
      <c r="M20" s="15">
        <f t="shared" si="1"/>
        <v>-0.46153846153846156</v>
      </c>
      <c r="N20" s="15">
        <f t="shared" si="0"/>
        <v>-0.625</v>
      </c>
      <c r="O20" s="15">
        <f t="shared" si="0"/>
        <v>-0.5</v>
      </c>
      <c r="P20" s="15" t="str">
        <f t="shared" si="0"/>
        <v>-</v>
      </c>
      <c r="Q20" s="15">
        <f t="shared" si="0"/>
        <v>0.5</v>
      </c>
    </row>
    <row r="21" spans="2:17" ht="20.100000000000001" customHeight="1" thickBot="1" x14ac:dyDescent="0.25">
      <c r="B21" s="6" t="s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4</v>
      </c>
      <c r="D22" s="12">
        <v>3</v>
      </c>
      <c r="E22" s="12">
        <v>0</v>
      </c>
      <c r="F22" s="12">
        <v>1</v>
      </c>
      <c r="G22" s="12">
        <v>0</v>
      </c>
      <c r="H22" s="12">
        <v>3</v>
      </c>
      <c r="I22" s="12">
        <v>3</v>
      </c>
      <c r="J22" s="12">
        <v>0</v>
      </c>
      <c r="K22" s="12">
        <v>0</v>
      </c>
      <c r="L22" s="12">
        <v>0</v>
      </c>
      <c r="M22" s="15">
        <f t="shared" si="1"/>
        <v>-0.25</v>
      </c>
      <c r="N22" s="15">
        <f t="shared" si="0"/>
        <v>0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11</v>
      </c>
      <c r="D23" s="12">
        <v>6</v>
      </c>
      <c r="E23" s="12">
        <v>2</v>
      </c>
      <c r="F23" s="12">
        <v>2</v>
      </c>
      <c r="G23" s="12">
        <v>1</v>
      </c>
      <c r="H23" s="12">
        <v>10</v>
      </c>
      <c r="I23" s="12">
        <v>5</v>
      </c>
      <c r="J23" s="12">
        <v>4</v>
      </c>
      <c r="K23" s="12">
        <v>1</v>
      </c>
      <c r="L23" s="12">
        <v>0</v>
      </c>
      <c r="M23" s="15">
        <f t="shared" si="1"/>
        <v>-9.0909090909090912E-2</v>
      </c>
      <c r="N23" s="15">
        <f t="shared" si="0"/>
        <v>-0.16666666666666666</v>
      </c>
      <c r="O23" s="15">
        <f t="shared" si="0"/>
        <v>1</v>
      </c>
      <c r="P23" s="15">
        <f t="shared" si="0"/>
        <v>-0.5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12">
        <v>3</v>
      </c>
      <c r="D24" s="12">
        <v>3</v>
      </c>
      <c r="E24" s="12">
        <v>0</v>
      </c>
      <c r="F24" s="12">
        <v>0</v>
      </c>
      <c r="G24" s="12">
        <v>0</v>
      </c>
      <c r="H24" s="12">
        <v>3</v>
      </c>
      <c r="I24" s="12">
        <v>1</v>
      </c>
      <c r="J24" s="12">
        <v>1</v>
      </c>
      <c r="K24" s="12">
        <v>0</v>
      </c>
      <c r="L24" s="12">
        <v>1</v>
      </c>
      <c r="M24" s="15">
        <f t="shared" si="1"/>
        <v>0</v>
      </c>
      <c r="N24" s="15">
        <f t="shared" si="0"/>
        <v>-0.66666666666666663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2</v>
      </c>
      <c r="D25" s="12">
        <v>1</v>
      </c>
      <c r="E25" s="12">
        <v>1</v>
      </c>
      <c r="F25" s="12">
        <v>0</v>
      </c>
      <c r="G25" s="12">
        <v>0</v>
      </c>
      <c r="H25" s="12">
        <v>2</v>
      </c>
      <c r="I25" s="12">
        <v>2</v>
      </c>
      <c r="J25" s="12">
        <v>0</v>
      </c>
      <c r="K25" s="12">
        <v>0</v>
      </c>
      <c r="L25" s="12">
        <v>0</v>
      </c>
      <c r="M25" s="15">
        <f t="shared" si="1"/>
        <v>0</v>
      </c>
      <c r="N25" s="15">
        <f t="shared" si="0"/>
        <v>1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4</v>
      </c>
      <c r="D26" s="12">
        <v>4</v>
      </c>
      <c r="E26" s="12">
        <v>0</v>
      </c>
      <c r="F26" s="12">
        <v>0</v>
      </c>
      <c r="G26" s="12">
        <v>0</v>
      </c>
      <c r="H26" s="12">
        <v>6</v>
      </c>
      <c r="I26" s="12">
        <v>3</v>
      </c>
      <c r="J26" s="12">
        <v>3</v>
      </c>
      <c r="K26" s="12">
        <v>0</v>
      </c>
      <c r="L26" s="12">
        <v>0</v>
      </c>
      <c r="M26" s="15">
        <f t="shared" si="1"/>
        <v>0.5</v>
      </c>
      <c r="N26" s="15">
        <f t="shared" si="0"/>
        <v>-0.25</v>
      </c>
      <c r="O26" s="15" t="str">
        <f t="shared" si="0"/>
        <v>-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1</v>
      </c>
      <c r="D27" s="12">
        <v>0</v>
      </c>
      <c r="E27" s="12">
        <v>0</v>
      </c>
      <c r="F27" s="12">
        <v>0</v>
      </c>
      <c r="G27" s="12">
        <v>1</v>
      </c>
      <c r="H27" s="12">
        <v>2</v>
      </c>
      <c r="I27" s="12">
        <v>1</v>
      </c>
      <c r="J27" s="12">
        <v>1</v>
      </c>
      <c r="K27" s="12">
        <v>0</v>
      </c>
      <c r="L27" s="12">
        <v>0</v>
      </c>
      <c r="M27" s="15">
        <f t="shared" si="1"/>
        <v>1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81</v>
      </c>
      <c r="D28" s="13">
        <v>49</v>
      </c>
      <c r="E28" s="13">
        <v>19</v>
      </c>
      <c r="F28" s="13">
        <v>7</v>
      </c>
      <c r="G28" s="13">
        <v>6</v>
      </c>
      <c r="H28" s="13">
        <v>102</v>
      </c>
      <c r="I28" s="13">
        <v>58</v>
      </c>
      <c r="J28" s="13">
        <v>27</v>
      </c>
      <c r="K28" s="13">
        <v>9</v>
      </c>
      <c r="L28" s="13">
        <v>8</v>
      </c>
      <c r="M28" s="16">
        <f t="shared" si="1"/>
        <v>0.25925925925925924</v>
      </c>
      <c r="N28" s="16">
        <f t="shared" si="0"/>
        <v>0.18367346938775511</v>
      </c>
      <c r="O28" s="16">
        <f t="shared" si="0"/>
        <v>0.42105263157894735</v>
      </c>
      <c r="P28" s="16">
        <f t="shared" si="0"/>
        <v>0.2857142857142857</v>
      </c>
      <c r="Q28" s="16">
        <f t="shared" si="0"/>
        <v>0.33333333333333331</v>
      </c>
    </row>
    <row r="32" spans="2:17" ht="44.25" customHeight="1" thickBot="1" x14ac:dyDescent="0.25">
      <c r="C32" s="47" t="s">
        <v>108</v>
      </c>
      <c r="D32" s="47"/>
      <c r="E32" s="47"/>
      <c r="F32" s="47"/>
      <c r="G32" s="29"/>
      <c r="H32" s="48" t="s">
        <v>109</v>
      </c>
      <c r="I32" s="47"/>
      <c r="J32" s="47"/>
      <c r="K32" s="47"/>
      <c r="L32" s="29"/>
      <c r="M32" s="48" t="s">
        <v>111</v>
      </c>
      <c r="N32" s="47"/>
      <c r="O32" s="47"/>
      <c r="P32" s="47"/>
      <c r="Q32" s="29"/>
    </row>
    <row r="33" spans="2:17" ht="44.25" customHeight="1" thickBot="1" x14ac:dyDescent="0.25">
      <c r="C33" s="39" t="s">
        <v>86</v>
      </c>
      <c r="D33" s="39"/>
      <c r="E33" s="39"/>
      <c r="F33" s="39"/>
      <c r="G33" s="40"/>
      <c r="H33" s="39" t="s">
        <v>86</v>
      </c>
      <c r="I33" s="39"/>
      <c r="J33" s="39"/>
      <c r="K33" s="39"/>
      <c r="L33" s="40"/>
      <c r="M33" s="39" t="s">
        <v>86</v>
      </c>
      <c r="N33" s="39"/>
      <c r="O33" s="39"/>
      <c r="P33" s="39"/>
      <c r="Q33" s="40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5" t="str">
        <f>IF(C35=0,"-",IF(H35=0,"-",(H35-C35)/C35))</f>
        <v>-</v>
      </c>
      <c r="N35" s="15" t="str">
        <f t="shared" ref="N35:N52" si="2">IF(D35=0,"-",IF(I35=0,"-",(I35-D35)/D35))</f>
        <v>-</v>
      </c>
      <c r="O35" s="15" t="str">
        <f t="shared" ref="O35:O52" si="3">IF(E35=0,"-",IF(J35=0,"-",(J35-E35)/E35))</f>
        <v>-</v>
      </c>
      <c r="P35" s="15" t="str">
        <f t="shared" ref="P35:P52" si="4">IF(F35=0,"-",IF(K35=0,"-",(K35-F35)/F35))</f>
        <v>-</v>
      </c>
      <c r="Q35" s="15" t="str">
        <f t="shared" ref="Q35:Q52" si="5">IF(G35=0,"-",IF(L35=0,"-",(L35-G35)/G35))</f>
        <v>-</v>
      </c>
    </row>
    <row r="36" spans="2:17" ht="20.100000000000001" customHeight="1" thickBot="1" x14ac:dyDescent="0.25">
      <c r="B36" s="6" t="s">
        <v>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5" t="str">
        <f t="shared" ref="M36:M52" si="6">IF(C36=0,"-",IF(H36=0,"-",(H36-C36)/C36))</f>
        <v>-</v>
      </c>
      <c r="N36" s="15" t="str">
        <f t="shared" si="2"/>
        <v>-</v>
      </c>
      <c r="O36" s="15" t="str">
        <f t="shared" si="3"/>
        <v>-</v>
      </c>
      <c r="P36" s="15" t="str">
        <f t="shared" si="4"/>
        <v>-</v>
      </c>
      <c r="Q36" s="15" t="str">
        <f t="shared" si="5"/>
        <v>-</v>
      </c>
    </row>
    <row r="37" spans="2:17" ht="20.100000000000001" customHeight="1" thickBot="1" x14ac:dyDescent="0.25">
      <c r="B37" s="6" t="s">
        <v>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5" t="str">
        <f t="shared" si="6"/>
        <v>-</v>
      </c>
      <c r="N37" s="15" t="str">
        <f t="shared" si="2"/>
        <v>-</v>
      </c>
      <c r="O37" s="15" t="str">
        <f t="shared" si="3"/>
        <v>-</v>
      </c>
      <c r="P37" s="15" t="str">
        <f t="shared" si="4"/>
        <v>-</v>
      </c>
      <c r="Q37" s="15" t="str">
        <f t="shared" si="5"/>
        <v>-</v>
      </c>
    </row>
    <row r="38" spans="2:17" ht="20.100000000000001" customHeight="1" thickBot="1" x14ac:dyDescent="0.25">
      <c r="B38" s="6" t="s">
        <v>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5" t="str">
        <f t="shared" si="6"/>
        <v>-</v>
      </c>
      <c r="N38" s="15" t="str">
        <f t="shared" si="2"/>
        <v>-</v>
      </c>
      <c r="O38" s="15" t="str">
        <f t="shared" si="3"/>
        <v>-</v>
      </c>
      <c r="P38" s="15" t="str">
        <f t="shared" si="4"/>
        <v>-</v>
      </c>
      <c r="Q38" s="15" t="str">
        <f t="shared" si="5"/>
        <v>-</v>
      </c>
    </row>
    <row r="39" spans="2:17" ht="20.100000000000001" customHeight="1" thickBot="1" x14ac:dyDescent="0.25">
      <c r="B39" s="6" t="s">
        <v>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5" t="str">
        <f t="shared" si="6"/>
        <v>-</v>
      </c>
      <c r="N39" s="15" t="str">
        <f t="shared" si="2"/>
        <v>-</v>
      </c>
      <c r="O39" s="15" t="str">
        <f t="shared" si="3"/>
        <v>-</v>
      </c>
      <c r="P39" s="15" t="str">
        <f t="shared" si="4"/>
        <v>-</v>
      </c>
      <c r="Q39" s="15" t="str">
        <f t="shared" si="5"/>
        <v>-</v>
      </c>
    </row>
    <row r="40" spans="2:17" ht="20.100000000000001" customHeight="1" thickBot="1" x14ac:dyDescent="0.25">
      <c r="B40" s="6" t="s">
        <v>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5" t="str">
        <f t="shared" si="6"/>
        <v>-</v>
      </c>
      <c r="N40" s="15" t="str">
        <f t="shared" si="2"/>
        <v>-</v>
      </c>
      <c r="O40" s="15" t="str">
        <f t="shared" si="3"/>
        <v>-</v>
      </c>
      <c r="P40" s="15" t="str">
        <f t="shared" si="4"/>
        <v>-</v>
      </c>
      <c r="Q40" s="15" t="str">
        <f t="shared" si="5"/>
        <v>-</v>
      </c>
    </row>
    <row r="41" spans="2:17" ht="20.100000000000001" customHeight="1" thickBot="1" x14ac:dyDescent="0.25">
      <c r="B41" s="6" t="s">
        <v>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5" t="str">
        <f t="shared" si="6"/>
        <v>-</v>
      </c>
      <c r="N41" s="15" t="str">
        <f t="shared" si="2"/>
        <v>-</v>
      </c>
      <c r="O41" s="15" t="str">
        <f t="shared" si="3"/>
        <v>-</v>
      </c>
      <c r="P41" s="15" t="str">
        <f t="shared" si="4"/>
        <v>-</v>
      </c>
      <c r="Q41" s="15" t="str">
        <f t="shared" si="5"/>
        <v>-</v>
      </c>
    </row>
    <row r="42" spans="2:17" ht="20.100000000000001" customHeight="1" thickBot="1" x14ac:dyDescent="0.25">
      <c r="B42" s="6" t="s">
        <v>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5" t="str">
        <f t="shared" si="6"/>
        <v>-</v>
      </c>
      <c r="N42" s="15" t="str">
        <f t="shared" si="2"/>
        <v>-</v>
      </c>
      <c r="O42" s="15" t="str">
        <f t="shared" si="3"/>
        <v>-</v>
      </c>
      <c r="P42" s="15" t="str">
        <f t="shared" si="4"/>
        <v>-</v>
      </c>
      <c r="Q42" s="15" t="str">
        <f t="shared" si="5"/>
        <v>-</v>
      </c>
    </row>
    <row r="43" spans="2:17" ht="20.100000000000001" customHeight="1" thickBot="1" x14ac:dyDescent="0.25">
      <c r="B43" s="6" t="s">
        <v>10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5" t="str">
        <f t="shared" si="6"/>
        <v>-</v>
      </c>
      <c r="N43" s="15" t="str">
        <f t="shared" si="2"/>
        <v>-</v>
      </c>
      <c r="O43" s="15" t="str">
        <f t="shared" si="3"/>
        <v>-</v>
      </c>
      <c r="P43" s="15" t="str">
        <f t="shared" si="4"/>
        <v>-</v>
      </c>
      <c r="Q43" s="15" t="str">
        <f t="shared" si="5"/>
        <v>-</v>
      </c>
    </row>
    <row r="44" spans="2:17" ht="20.100000000000001" customHeight="1" thickBot="1" x14ac:dyDescent="0.25">
      <c r="B44" s="6" t="s">
        <v>11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5" t="str">
        <f t="shared" si="6"/>
        <v>-</v>
      </c>
      <c r="N44" s="15" t="str">
        <f t="shared" si="2"/>
        <v>-</v>
      </c>
      <c r="O44" s="15" t="str">
        <f t="shared" si="3"/>
        <v>-</v>
      </c>
      <c r="P44" s="15" t="str">
        <f t="shared" si="4"/>
        <v>-</v>
      </c>
      <c r="Q44" s="15" t="str">
        <f t="shared" si="5"/>
        <v>-</v>
      </c>
    </row>
    <row r="45" spans="2:17" ht="20.100000000000001" customHeight="1" thickBot="1" x14ac:dyDescent="0.25">
      <c r="B45" s="6" t="s">
        <v>12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5" t="str">
        <f t="shared" si="6"/>
        <v>-</v>
      </c>
      <c r="N45" s="15" t="str">
        <f t="shared" si="2"/>
        <v>-</v>
      </c>
      <c r="O45" s="15" t="str">
        <f t="shared" si="3"/>
        <v>-</v>
      </c>
      <c r="P45" s="15" t="str">
        <f t="shared" si="4"/>
        <v>-</v>
      </c>
      <c r="Q45" s="15" t="str">
        <f t="shared" si="5"/>
        <v>-</v>
      </c>
    </row>
    <row r="46" spans="2:17" ht="20.100000000000001" customHeight="1" thickBot="1" x14ac:dyDescent="0.25">
      <c r="B46" s="6" t="s">
        <v>13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5" t="str">
        <f t="shared" si="6"/>
        <v>-</v>
      </c>
      <c r="N46" s="15" t="str">
        <f t="shared" si="2"/>
        <v>-</v>
      </c>
      <c r="O46" s="15" t="str">
        <f t="shared" si="3"/>
        <v>-</v>
      </c>
      <c r="P46" s="15" t="str">
        <f t="shared" si="4"/>
        <v>-</v>
      </c>
      <c r="Q46" s="15" t="str">
        <f t="shared" si="5"/>
        <v>-</v>
      </c>
    </row>
    <row r="47" spans="2:17" ht="20.100000000000001" customHeight="1" thickBot="1" x14ac:dyDescent="0.25">
      <c r="B47" s="6" t="s">
        <v>14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5" t="str">
        <f t="shared" si="6"/>
        <v>-</v>
      </c>
      <c r="N47" s="15" t="str">
        <f t="shared" si="2"/>
        <v>-</v>
      </c>
      <c r="O47" s="15" t="str">
        <f t="shared" si="3"/>
        <v>-</v>
      </c>
      <c r="P47" s="15" t="str">
        <f t="shared" si="4"/>
        <v>-</v>
      </c>
      <c r="Q47" s="15" t="str">
        <f t="shared" si="5"/>
        <v>-</v>
      </c>
    </row>
    <row r="48" spans="2:17" ht="20.100000000000001" customHeight="1" thickBot="1" x14ac:dyDescent="0.25">
      <c r="B48" s="6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5" t="str">
        <f t="shared" si="6"/>
        <v>-</v>
      </c>
      <c r="N48" s="15" t="str">
        <f t="shared" si="2"/>
        <v>-</v>
      </c>
      <c r="O48" s="15" t="str">
        <f t="shared" si="3"/>
        <v>-</v>
      </c>
      <c r="P48" s="15" t="str">
        <f t="shared" si="4"/>
        <v>-</v>
      </c>
      <c r="Q48" s="15" t="str">
        <f t="shared" si="5"/>
        <v>-</v>
      </c>
    </row>
    <row r="49" spans="2:17" ht="20.100000000000001" customHeight="1" thickBot="1" x14ac:dyDescent="0.25">
      <c r="B49" s="6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5" t="str">
        <f t="shared" si="6"/>
        <v>-</v>
      </c>
      <c r="N49" s="15" t="str">
        <f t="shared" si="2"/>
        <v>-</v>
      </c>
      <c r="O49" s="15" t="str">
        <f t="shared" si="3"/>
        <v>-</v>
      </c>
      <c r="P49" s="15" t="str">
        <f t="shared" si="4"/>
        <v>-</v>
      </c>
      <c r="Q49" s="15" t="str">
        <f t="shared" si="5"/>
        <v>-</v>
      </c>
    </row>
    <row r="50" spans="2:17" ht="20.100000000000001" customHeight="1" thickBot="1" x14ac:dyDescent="0.25">
      <c r="B50" s="7" t="s">
        <v>17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5" t="str">
        <f t="shared" si="6"/>
        <v>-</v>
      </c>
      <c r="N50" s="15" t="str">
        <f t="shared" si="2"/>
        <v>-</v>
      </c>
      <c r="O50" s="15" t="str">
        <f t="shared" si="3"/>
        <v>-</v>
      </c>
      <c r="P50" s="15" t="str">
        <f t="shared" si="4"/>
        <v>-</v>
      </c>
      <c r="Q50" s="15" t="str">
        <f t="shared" si="5"/>
        <v>-</v>
      </c>
    </row>
    <row r="51" spans="2:17" ht="20.100000000000001" customHeight="1" thickBot="1" x14ac:dyDescent="0.25">
      <c r="B51" s="8" t="s">
        <v>18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5" t="str">
        <f t="shared" si="6"/>
        <v>-</v>
      </c>
      <c r="N51" s="15" t="str">
        <f t="shared" si="2"/>
        <v>-</v>
      </c>
      <c r="O51" s="15" t="str">
        <f t="shared" si="3"/>
        <v>-</v>
      </c>
      <c r="P51" s="15" t="str">
        <f t="shared" si="4"/>
        <v>-</v>
      </c>
      <c r="Q51" s="15" t="str">
        <f t="shared" si="5"/>
        <v>-</v>
      </c>
    </row>
    <row r="52" spans="2:17" ht="20.100000000000001" customHeight="1" thickBot="1" x14ac:dyDescent="0.25">
      <c r="B52" s="9" t="s">
        <v>19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6" t="str">
        <f t="shared" si="6"/>
        <v>-</v>
      </c>
      <c r="N52" s="16" t="str">
        <f t="shared" si="2"/>
        <v>-</v>
      </c>
      <c r="O52" s="16" t="str">
        <f t="shared" si="3"/>
        <v>-</v>
      </c>
      <c r="P52" s="16" t="str">
        <f t="shared" si="4"/>
        <v>-</v>
      </c>
      <c r="Q52" s="16" t="str">
        <f t="shared" si="5"/>
        <v>-</v>
      </c>
    </row>
  </sheetData>
  <mergeCells count="12">
    <mergeCell ref="C9:G9"/>
    <mergeCell ref="H9:L9"/>
    <mergeCell ref="M9:Q9"/>
    <mergeCell ref="C8:G8"/>
    <mergeCell ref="H8:L8"/>
    <mergeCell ref="M8:Q8"/>
    <mergeCell ref="C32:G32"/>
    <mergeCell ref="H32:L32"/>
    <mergeCell ref="M32:Q32"/>
    <mergeCell ref="C33:G33"/>
    <mergeCell ref="H33:L33"/>
    <mergeCell ref="M33:Q3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10" width="10.75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3"/>
      <c r="C9" s="52" t="s">
        <v>122</v>
      </c>
      <c r="D9" s="49"/>
      <c r="E9" s="49"/>
      <c r="F9" s="49"/>
      <c r="G9" s="49"/>
      <c r="H9" s="49"/>
      <c r="I9" s="49"/>
      <c r="J9" s="49"/>
      <c r="K9" s="52" t="s">
        <v>122</v>
      </c>
      <c r="L9" s="49"/>
      <c r="M9" s="49"/>
      <c r="N9" s="49"/>
      <c r="O9" s="49"/>
      <c r="P9" s="49"/>
      <c r="Q9" s="49"/>
      <c r="R9" s="49"/>
      <c r="S9" s="49" t="s">
        <v>122</v>
      </c>
      <c r="T9" s="49"/>
      <c r="U9" s="49"/>
      <c r="V9" s="49"/>
      <c r="W9" s="49" t="s">
        <v>123</v>
      </c>
      <c r="X9" s="49"/>
      <c r="Y9" s="49"/>
      <c r="Z9" s="49"/>
    </row>
    <row r="10" spans="2:26" ht="44.25" customHeight="1" thickBot="1" x14ac:dyDescent="0.25">
      <c r="B10" s="53"/>
      <c r="C10" s="51" t="s">
        <v>96</v>
      </c>
      <c r="D10" s="50"/>
      <c r="E10" s="50"/>
      <c r="F10" s="50"/>
      <c r="G10" s="50" t="s">
        <v>97</v>
      </c>
      <c r="H10" s="50"/>
      <c r="I10" s="50"/>
      <c r="J10" s="50"/>
      <c r="K10" s="50" t="s">
        <v>96</v>
      </c>
      <c r="L10" s="50"/>
      <c r="M10" s="50"/>
      <c r="N10" s="50"/>
      <c r="O10" s="50" t="s">
        <v>97</v>
      </c>
      <c r="P10" s="50"/>
      <c r="Q10" s="50"/>
      <c r="R10" s="50"/>
      <c r="S10" s="50" t="s">
        <v>98</v>
      </c>
      <c r="T10" s="50"/>
      <c r="U10" s="50"/>
      <c r="V10" s="50"/>
      <c r="W10" s="50"/>
      <c r="X10" s="50"/>
      <c r="Y10" s="50"/>
      <c r="Z10" s="50"/>
    </row>
    <row r="11" spans="2:26" ht="44.25" customHeight="1" thickBot="1" x14ac:dyDescent="0.25">
      <c r="B11" s="53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12">
        <v>12</v>
      </c>
      <c r="D12" s="12">
        <v>11</v>
      </c>
      <c r="E12" s="12">
        <v>0</v>
      </c>
      <c r="F12" s="12">
        <v>1</v>
      </c>
      <c r="G12" s="12">
        <v>2</v>
      </c>
      <c r="H12" s="12">
        <v>1</v>
      </c>
      <c r="I12" s="12">
        <v>1</v>
      </c>
      <c r="J12" s="12">
        <v>0</v>
      </c>
      <c r="K12" s="12">
        <v>24</v>
      </c>
      <c r="L12" s="12">
        <v>16</v>
      </c>
      <c r="M12" s="12">
        <v>8</v>
      </c>
      <c r="N12" s="12">
        <v>0</v>
      </c>
      <c r="O12" s="12">
        <v>7</v>
      </c>
      <c r="P12" s="12">
        <v>7</v>
      </c>
      <c r="Q12" s="12">
        <v>0</v>
      </c>
      <c r="R12" s="12">
        <v>0</v>
      </c>
      <c r="S12" s="12">
        <v>14</v>
      </c>
      <c r="T12" s="12">
        <v>12</v>
      </c>
      <c r="U12" s="12">
        <v>1</v>
      </c>
      <c r="V12" s="12">
        <v>1</v>
      </c>
      <c r="W12" s="12">
        <v>31</v>
      </c>
      <c r="X12" s="12">
        <v>23</v>
      </c>
      <c r="Y12" s="12">
        <v>8</v>
      </c>
      <c r="Z12" s="12">
        <v>0</v>
      </c>
    </row>
    <row r="13" spans="2:26" ht="20.100000000000001" customHeight="1" thickBot="1" x14ac:dyDescent="0.25">
      <c r="B13" s="6" t="s">
        <v>3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2</v>
      </c>
      <c r="L13" s="12">
        <v>0</v>
      </c>
      <c r="M13" s="12">
        <v>1</v>
      </c>
      <c r="N13" s="12">
        <v>1</v>
      </c>
      <c r="O13" s="12">
        <v>0</v>
      </c>
      <c r="P13" s="12">
        <v>0</v>
      </c>
      <c r="Q13" s="12">
        <v>0</v>
      </c>
      <c r="R13" s="12">
        <v>0</v>
      </c>
      <c r="S13" s="12">
        <v>3</v>
      </c>
      <c r="T13" s="12">
        <v>1</v>
      </c>
      <c r="U13" s="12">
        <v>1</v>
      </c>
      <c r="V13" s="12">
        <v>1</v>
      </c>
      <c r="W13" s="12">
        <v>2</v>
      </c>
      <c r="X13" s="12">
        <v>0</v>
      </c>
      <c r="Y13" s="12">
        <v>1</v>
      </c>
      <c r="Z13" s="12">
        <v>1</v>
      </c>
    </row>
    <row r="14" spans="2:26" ht="20.100000000000001" customHeight="1" thickBot="1" x14ac:dyDescent="0.25">
      <c r="B14" s="6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2:26" ht="20.100000000000001" customHeight="1" thickBot="1" x14ac:dyDescent="0.25">
      <c r="B15" s="6" t="s">
        <v>5</v>
      </c>
      <c r="C15" s="12">
        <v>1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</v>
      </c>
      <c r="L15" s="12">
        <v>1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2">
        <v>0</v>
      </c>
      <c r="S15" s="12">
        <v>1</v>
      </c>
      <c r="T15" s="12">
        <v>1</v>
      </c>
      <c r="U15" s="12">
        <v>0</v>
      </c>
      <c r="V15" s="12">
        <v>0</v>
      </c>
      <c r="W15" s="12">
        <v>2</v>
      </c>
      <c r="X15" s="12">
        <v>1</v>
      </c>
      <c r="Y15" s="12">
        <v>0</v>
      </c>
      <c r="Z15" s="12">
        <v>1</v>
      </c>
    </row>
    <row r="16" spans="2:26" ht="20.100000000000001" customHeight="1" thickBot="1" x14ac:dyDescent="0.25">
      <c r="B16" s="6" t="s">
        <v>6</v>
      </c>
      <c r="C16" s="12">
        <v>3</v>
      </c>
      <c r="D16" s="12">
        <v>2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7</v>
      </c>
      <c r="L16" s="12">
        <v>3</v>
      </c>
      <c r="M16" s="12">
        <v>2</v>
      </c>
      <c r="N16" s="12">
        <v>2</v>
      </c>
      <c r="O16" s="12">
        <v>0</v>
      </c>
      <c r="P16" s="12">
        <v>0</v>
      </c>
      <c r="Q16" s="12">
        <v>0</v>
      </c>
      <c r="R16" s="12">
        <v>0</v>
      </c>
      <c r="S16" s="12">
        <v>3</v>
      </c>
      <c r="T16" s="12">
        <v>2</v>
      </c>
      <c r="U16" s="12">
        <v>1</v>
      </c>
      <c r="V16" s="12">
        <v>0</v>
      </c>
      <c r="W16" s="12">
        <v>7</v>
      </c>
      <c r="X16" s="12">
        <v>3</v>
      </c>
      <c r="Y16" s="12">
        <v>2</v>
      </c>
      <c r="Z16" s="12">
        <v>2</v>
      </c>
    </row>
    <row r="17" spans="2:26" ht="20.100000000000001" customHeight="1" thickBot="1" x14ac:dyDescent="0.25">
      <c r="B17" s="6" t="s">
        <v>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</v>
      </c>
      <c r="L17" s="12">
        <v>0</v>
      </c>
      <c r="M17" s="12">
        <v>1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1</v>
      </c>
      <c r="X17" s="12">
        <v>0</v>
      </c>
      <c r="Y17" s="12">
        <v>1</v>
      </c>
      <c r="Z17" s="12">
        <v>0</v>
      </c>
    </row>
    <row r="18" spans="2:26" ht="20.100000000000001" customHeight="1" thickBot="1" x14ac:dyDescent="0.25">
      <c r="B18" s="6" t="s">
        <v>8</v>
      </c>
      <c r="C18" s="12">
        <v>1</v>
      </c>
      <c r="D18" s="12">
        <v>0</v>
      </c>
      <c r="E18" s="12">
        <v>0</v>
      </c>
      <c r="F18" s="12">
        <v>1</v>
      </c>
      <c r="G18" s="12">
        <v>1</v>
      </c>
      <c r="H18" s="12">
        <v>1</v>
      </c>
      <c r="I18" s="12">
        <v>0</v>
      </c>
      <c r="J18" s="12">
        <v>0</v>
      </c>
      <c r="K18" s="12">
        <v>4</v>
      </c>
      <c r="L18" s="12">
        <v>2</v>
      </c>
      <c r="M18" s="12">
        <v>2</v>
      </c>
      <c r="N18" s="12">
        <v>0</v>
      </c>
      <c r="O18" s="12">
        <v>1</v>
      </c>
      <c r="P18" s="12">
        <v>1</v>
      </c>
      <c r="Q18" s="12">
        <v>0</v>
      </c>
      <c r="R18" s="12">
        <v>0</v>
      </c>
      <c r="S18" s="12">
        <v>2</v>
      </c>
      <c r="T18" s="12">
        <v>1</v>
      </c>
      <c r="U18" s="12">
        <v>0</v>
      </c>
      <c r="V18" s="12">
        <v>1</v>
      </c>
      <c r="W18" s="12">
        <v>5</v>
      </c>
      <c r="X18" s="12">
        <v>3</v>
      </c>
      <c r="Y18" s="12">
        <v>2</v>
      </c>
      <c r="Z18" s="12">
        <v>0</v>
      </c>
    </row>
    <row r="19" spans="2:26" ht="20.100000000000001" customHeight="1" thickBot="1" x14ac:dyDescent="0.25">
      <c r="B19" s="6" t="s">
        <v>9</v>
      </c>
      <c r="C19" s="12">
        <v>3</v>
      </c>
      <c r="D19" s="12">
        <v>1</v>
      </c>
      <c r="E19" s="12">
        <v>1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  <c r="K19" s="12">
        <v>3</v>
      </c>
      <c r="L19" s="12">
        <v>1</v>
      </c>
      <c r="M19" s="12">
        <v>1</v>
      </c>
      <c r="N19" s="12">
        <v>1</v>
      </c>
      <c r="O19" s="12">
        <v>0</v>
      </c>
      <c r="P19" s="12">
        <v>0</v>
      </c>
      <c r="Q19" s="12">
        <v>0</v>
      </c>
      <c r="R19" s="12">
        <v>0</v>
      </c>
      <c r="S19" s="12">
        <v>3</v>
      </c>
      <c r="T19" s="12">
        <v>1</v>
      </c>
      <c r="U19" s="12">
        <v>1</v>
      </c>
      <c r="V19" s="12">
        <v>1</v>
      </c>
      <c r="W19" s="12">
        <v>3</v>
      </c>
      <c r="X19" s="12">
        <v>1</v>
      </c>
      <c r="Y19" s="12">
        <v>1</v>
      </c>
      <c r="Z19" s="12">
        <v>1</v>
      </c>
    </row>
    <row r="20" spans="2:26" ht="20.100000000000001" customHeight="1" thickBot="1" x14ac:dyDescent="0.25">
      <c r="B20" s="6" t="s">
        <v>10</v>
      </c>
      <c r="C20" s="12">
        <v>15</v>
      </c>
      <c r="D20" s="12">
        <v>11</v>
      </c>
      <c r="E20" s="12">
        <v>3</v>
      </c>
      <c r="F20" s="12">
        <v>1</v>
      </c>
      <c r="G20" s="12">
        <v>2</v>
      </c>
      <c r="H20" s="12">
        <v>2</v>
      </c>
      <c r="I20" s="12">
        <v>0</v>
      </c>
      <c r="J20" s="12">
        <v>0</v>
      </c>
      <c r="K20" s="12">
        <v>14</v>
      </c>
      <c r="L20" s="12">
        <v>9</v>
      </c>
      <c r="M20" s="12">
        <v>2</v>
      </c>
      <c r="N20" s="12">
        <v>3</v>
      </c>
      <c r="O20" s="12">
        <v>4</v>
      </c>
      <c r="P20" s="12">
        <v>3</v>
      </c>
      <c r="Q20" s="12">
        <v>1</v>
      </c>
      <c r="R20" s="12">
        <v>0</v>
      </c>
      <c r="S20" s="12">
        <v>17</v>
      </c>
      <c r="T20" s="12">
        <v>13</v>
      </c>
      <c r="U20" s="12">
        <v>3</v>
      </c>
      <c r="V20" s="12">
        <v>1</v>
      </c>
      <c r="W20" s="12">
        <v>18</v>
      </c>
      <c r="X20" s="12">
        <v>12</v>
      </c>
      <c r="Y20" s="12">
        <v>3</v>
      </c>
      <c r="Z20" s="12">
        <v>3</v>
      </c>
    </row>
    <row r="21" spans="2:26" ht="20.100000000000001" customHeight="1" thickBot="1" x14ac:dyDescent="0.25">
      <c r="B21" s="6" t="s">
        <v>11</v>
      </c>
      <c r="C21" s="12">
        <v>10</v>
      </c>
      <c r="D21" s="12">
        <v>7</v>
      </c>
      <c r="E21" s="12">
        <v>3</v>
      </c>
      <c r="F21" s="12">
        <v>0</v>
      </c>
      <c r="G21" s="12">
        <v>3</v>
      </c>
      <c r="H21" s="12">
        <v>1</v>
      </c>
      <c r="I21" s="12">
        <v>2</v>
      </c>
      <c r="J21" s="12">
        <v>0</v>
      </c>
      <c r="K21" s="12">
        <v>4</v>
      </c>
      <c r="L21" s="12">
        <v>2</v>
      </c>
      <c r="M21" s="12">
        <v>1</v>
      </c>
      <c r="N21" s="12">
        <v>1</v>
      </c>
      <c r="O21" s="12">
        <v>3</v>
      </c>
      <c r="P21" s="12">
        <v>2</v>
      </c>
      <c r="Q21" s="12">
        <v>1</v>
      </c>
      <c r="R21" s="12">
        <v>0</v>
      </c>
      <c r="S21" s="12">
        <v>13</v>
      </c>
      <c r="T21" s="12">
        <v>8</v>
      </c>
      <c r="U21" s="12">
        <v>5</v>
      </c>
      <c r="V21" s="12">
        <v>0</v>
      </c>
      <c r="W21" s="12">
        <v>7</v>
      </c>
      <c r="X21" s="12">
        <v>4</v>
      </c>
      <c r="Y21" s="12">
        <v>2</v>
      </c>
      <c r="Z21" s="12">
        <v>1</v>
      </c>
    </row>
    <row r="22" spans="2:26" ht="20.100000000000001" customHeight="1" thickBot="1" x14ac:dyDescent="0.25">
      <c r="B22" s="6" t="s">
        <v>12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</row>
    <row r="23" spans="2:26" ht="20.100000000000001" customHeight="1" thickBot="1" x14ac:dyDescent="0.25">
      <c r="B23" s="6" t="s">
        <v>13</v>
      </c>
      <c r="C23" s="12">
        <v>3</v>
      </c>
      <c r="D23" s="12">
        <v>0</v>
      </c>
      <c r="E23" s="12">
        <v>1</v>
      </c>
      <c r="F23" s="12">
        <v>2</v>
      </c>
      <c r="G23" s="12">
        <v>1</v>
      </c>
      <c r="H23" s="12">
        <v>0</v>
      </c>
      <c r="I23" s="12">
        <v>0</v>
      </c>
      <c r="J23" s="12">
        <v>1</v>
      </c>
      <c r="K23" s="12">
        <v>3</v>
      </c>
      <c r="L23" s="12">
        <v>2</v>
      </c>
      <c r="M23" s="12">
        <v>0</v>
      </c>
      <c r="N23" s="12">
        <v>1</v>
      </c>
      <c r="O23" s="12">
        <v>0</v>
      </c>
      <c r="P23" s="12">
        <v>0</v>
      </c>
      <c r="Q23" s="12">
        <v>0</v>
      </c>
      <c r="R23" s="12">
        <v>0</v>
      </c>
      <c r="S23" s="12">
        <v>4</v>
      </c>
      <c r="T23" s="12">
        <v>0</v>
      </c>
      <c r="U23" s="12">
        <v>1</v>
      </c>
      <c r="V23" s="12">
        <v>3</v>
      </c>
      <c r="W23" s="12">
        <v>3</v>
      </c>
      <c r="X23" s="12">
        <v>2</v>
      </c>
      <c r="Y23" s="12">
        <v>0</v>
      </c>
      <c r="Z23" s="12">
        <v>1</v>
      </c>
    </row>
    <row r="24" spans="2:26" ht="20.100000000000001" customHeight="1" thickBot="1" x14ac:dyDescent="0.25">
      <c r="B24" s="6" t="s">
        <v>14</v>
      </c>
      <c r="C24" s="12">
        <v>8</v>
      </c>
      <c r="D24" s="12">
        <v>5</v>
      </c>
      <c r="E24" s="12">
        <v>2</v>
      </c>
      <c r="F24" s="12">
        <v>1</v>
      </c>
      <c r="G24" s="12">
        <v>3</v>
      </c>
      <c r="H24" s="12">
        <v>1</v>
      </c>
      <c r="I24" s="12">
        <v>2</v>
      </c>
      <c r="J24" s="12">
        <v>0</v>
      </c>
      <c r="K24" s="12">
        <v>9</v>
      </c>
      <c r="L24" s="12">
        <v>7</v>
      </c>
      <c r="M24" s="12">
        <v>1</v>
      </c>
      <c r="N24" s="12">
        <v>1</v>
      </c>
      <c r="O24" s="12">
        <v>1</v>
      </c>
      <c r="P24" s="12">
        <v>1</v>
      </c>
      <c r="Q24" s="12">
        <v>0</v>
      </c>
      <c r="R24" s="12">
        <v>0</v>
      </c>
      <c r="S24" s="12">
        <v>11</v>
      </c>
      <c r="T24" s="12">
        <v>6</v>
      </c>
      <c r="U24" s="12">
        <v>4</v>
      </c>
      <c r="V24" s="12">
        <v>1</v>
      </c>
      <c r="W24" s="12">
        <v>10</v>
      </c>
      <c r="X24" s="12">
        <v>8</v>
      </c>
      <c r="Y24" s="12">
        <v>1</v>
      </c>
      <c r="Z24" s="12">
        <v>1</v>
      </c>
    </row>
    <row r="25" spans="2:26" ht="20.100000000000001" customHeight="1" thickBot="1" x14ac:dyDescent="0.25">
      <c r="B25" s="6" t="s">
        <v>15</v>
      </c>
      <c r="C25" s="12">
        <v>3</v>
      </c>
      <c r="D25" s="12">
        <v>2</v>
      </c>
      <c r="E25" s="12">
        <v>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2</v>
      </c>
      <c r="L25" s="12">
        <v>2</v>
      </c>
      <c r="M25" s="12">
        <v>0</v>
      </c>
      <c r="N25" s="12">
        <v>0</v>
      </c>
      <c r="O25" s="12">
        <v>1</v>
      </c>
      <c r="P25" s="12">
        <v>0</v>
      </c>
      <c r="Q25" s="12">
        <v>1</v>
      </c>
      <c r="R25" s="12">
        <v>0</v>
      </c>
      <c r="S25" s="12">
        <v>3</v>
      </c>
      <c r="T25" s="12">
        <v>2</v>
      </c>
      <c r="U25" s="12">
        <v>1</v>
      </c>
      <c r="V25" s="12">
        <v>0</v>
      </c>
      <c r="W25" s="12">
        <v>3</v>
      </c>
      <c r="X25" s="12">
        <v>2</v>
      </c>
      <c r="Y25" s="12">
        <v>1</v>
      </c>
      <c r="Z25" s="12">
        <v>0</v>
      </c>
    </row>
    <row r="26" spans="2:26" ht="20.100000000000001" customHeight="1" thickBot="1" x14ac:dyDescent="0.25">
      <c r="B26" s="6" t="s">
        <v>16</v>
      </c>
      <c r="C26" s="12">
        <v>2</v>
      </c>
      <c r="D26" s="12">
        <v>1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2</v>
      </c>
      <c r="L26" s="12">
        <v>0</v>
      </c>
      <c r="M26" s="12">
        <v>2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2</v>
      </c>
      <c r="T26" s="12">
        <v>1</v>
      </c>
      <c r="U26" s="12">
        <v>1</v>
      </c>
      <c r="V26" s="12">
        <v>0</v>
      </c>
      <c r="W26" s="12">
        <v>2</v>
      </c>
      <c r="X26" s="12">
        <v>0</v>
      </c>
      <c r="Y26" s="12">
        <v>2</v>
      </c>
      <c r="Z26" s="12">
        <v>0</v>
      </c>
    </row>
    <row r="27" spans="2:26" ht="20.100000000000001" customHeight="1" thickBot="1" x14ac:dyDescent="0.25">
      <c r="B27" s="7" t="s">
        <v>17</v>
      </c>
      <c r="C27" s="12">
        <v>4</v>
      </c>
      <c r="D27" s="12">
        <v>1</v>
      </c>
      <c r="E27" s="12">
        <v>2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  <c r="K27" s="12">
        <v>6</v>
      </c>
      <c r="L27" s="12">
        <v>3</v>
      </c>
      <c r="M27" s="12">
        <v>3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4</v>
      </c>
      <c r="T27" s="12">
        <v>1</v>
      </c>
      <c r="U27" s="12">
        <v>2</v>
      </c>
      <c r="V27" s="12">
        <v>1</v>
      </c>
      <c r="W27" s="12">
        <v>6</v>
      </c>
      <c r="X27" s="12">
        <v>3</v>
      </c>
      <c r="Y27" s="12">
        <v>3</v>
      </c>
      <c r="Z27" s="12">
        <v>0</v>
      </c>
    </row>
    <row r="28" spans="2:26" ht="20.100000000000001" customHeight="1" thickBot="1" x14ac:dyDescent="0.25">
      <c r="B28" s="8" t="s">
        <v>18</v>
      </c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1</v>
      </c>
      <c r="I28" s="12">
        <v>0</v>
      </c>
      <c r="J28" s="12">
        <v>0</v>
      </c>
      <c r="K28" s="12">
        <v>2</v>
      </c>
      <c r="L28" s="12">
        <v>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1</v>
      </c>
      <c r="T28" s="12">
        <v>1</v>
      </c>
      <c r="U28" s="12">
        <v>0</v>
      </c>
      <c r="V28" s="12">
        <v>0</v>
      </c>
      <c r="W28" s="12">
        <v>2</v>
      </c>
      <c r="X28" s="12">
        <v>2</v>
      </c>
      <c r="Y28" s="12">
        <v>0</v>
      </c>
      <c r="Z28" s="12">
        <v>0</v>
      </c>
    </row>
    <row r="29" spans="2:26" ht="20.100000000000001" customHeight="1" thickBot="1" x14ac:dyDescent="0.25">
      <c r="B29" s="9" t="s">
        <v>33</v>
      </c>
      <c r="C29" s="13">
        <v>68</v>
      </c>
      <c r="D29" s="13">
        <v>43</v>
      </c>
      <c r="E29" s="13">
        <v>16</v>
      </c>
      <c r="F29" s="13">
        <v>9</v>
      </c>
      <c r="G29" s="13">
        <v>13</v>
      </c>
      <c r="H29" s="13">
        <v>7</v>
      </c>
      <c r="I29" s="13">
        <v>5</v>
      </c>
      <c r="J29" s="13">
        <v>1</v>
      </c>
      <c r="K29" s="13">
        <v>85</v>
      </c>
      <c r="L29" s="13">
        <v>50</v>
      </c>
      <c r="M29" s="13">
        <v>24</v>
      </c>
      <c r="N29" s="13">
        <v>11</v>
      </c>
      <c r="O29" s="13">
        <v>17</v>
      </c>
      <c r="P29" s="13">
        <v>14</v>
      </c>
      <c r="Q29" s="13">
        <v>3</v>
      </c>
      <c r="R29" s="13">
        <v>0</v>
      </c>
      <c r="S29" s="13">
        <v>81</v>
      </c>
      <c r="T29" s="13">
        <v>50</v>
      </c>
      <c r="U29" s="13">
        <v>21</v>
      </c>
      <c r="V29" s="13">
        <v>10</v>
      </c>
      <c r="W29" s="13">
        <v>102</v>
      </c>
      <c r="X29" s="13">
        <v>64</v>
      </c>
      <c r="Y29" s="13">
        <v>27</v>
      </c>
      <c r="Z29" s="13">
        <v>11</v>
      </c>
    </row>
    <row r="33" spans="2:14" ht="44.25" customHeight="1" thickBot="1" x14ac:dyDescent="0.25">
      <c r="B33" s="20"/>
      <c r="C33" s="30" t="s">
        <v>111</v>
      </c>
      <c r="D33" s="30"/>
      <c r="E33" s="30"/>
      <c r="F33" s="30"/>
      <c r="G33" s="30" t="s">
        <v>111</v>
      </c>
      <c r="H33" s="30"/>
      <c r="I33" s="30"/>
      <c r="J33" s="30"/>
      <c r="K33" s="30" t="s">
        <v>111</v>
      </c>
      <c r="L33" s="30"/>
      <c r="M33" s="30"/>
      <c r="N33" s="30"/>
    </row>
    <row r="34" spans="2:14" ht="44.25" customHeight="1" thickBot="1" x14ac:dyDescent="0.25">
      <c r="B34" s="20"/>
      <c r="C34" s="51" t="s">
        <v>99</v>
      </c>
      <c r="D34" s="50"/>
      <c r="E34" s="50"/>
      <c r="F34" s="50"/>
      <c r="G34" s="51" t="s">
        <v>101</v>
      </c>
      <c r="H34" s="50"/>
      <c r="I34" s="50"/>
      <c r="J34" s="50"/>
      <c r="K34" s="51" t="s">
        <v>100</v>
      </c>
      <c r="L34" s="50"/>
      <c r="M34" s="50"/>
      <c r="N34" s="50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0">IF(C12=0,"-",IF(K12=0,"-",(K12-C12)/C12))</f>
        <v>1</v>
      </c>
      <c r="D36" s="15">
        <f t="shared" si="0"/>
        <v>0.45454545454545453</v>
      </c>
      <c r="E36" s="15" t="str">
        <f t="shared" si="0"/>
        <v>-</v>
      </c>
      <c r="F36" s="15" t="str">
        <f t="shared" si="0"/>
        <v>-</v>
      </c>
      <c r="G36" s="15">
        <f t="shared" si="0"/>
        <v>2.5</v>
      </c>
      <c r="H36" s="15">
        <f t="shared" si="0"/>
        <v>6</v>
      </c>
      <c r="I36" s="15" t="str">
        <f t="shared" si="0"/>
        <v>-</v>
      </c>
      <c r="J36" s="15" t="str">
        <f t="shared" si="0"/>
        <v>-</v>
      </c>
      <c r="K36" s="15">
        <f>IF(S12=0,"-",IF(W12=0,"-",(W12-S12)/S12))</f>
        <v>1.2142857142857142</v>
      </c>
      <c r="L36" s="15">
        <f>IF(T12=0,"-",IF(X12=0,"-",(X12-T12)/T12))</f>
        <v>0.91666666666666663</v>
      </c>
      <c r="M36" s="15">
        <f>IF(U12=0,"-",IF(Y12=0,"-",(Y12-U12)/U12))</f>
        <v>7</v>
      </c>
      <c r="N36" s="15" t="str">
        <f>IF(V12=0,"-",IF(Z12=0,"-",(Z12-V12)/V12))</f>
        <v>-</v>
      </c>
    </row>
    <row r="37" spans="2:14" ht="20.100000000000001" customHeight="1" thickBot="1" x14ac:dyDescent="0.25">
      <c r="B37" s="6" t="s">
        <v>3</v>
      </c>
      <c r="C37" s="15">
        <f t="shared" ref="C37:J37" si="1">IF(C13=0,"-",IF(K13=0,"-",(K13-C13)/C13))</f>
        <v>-0.33333333333333331</v>
      </c>
      <c r="D37" s="15" t="str">
        <f t="shared" si="1"/>
        <v>-</v>
      </c>
      <c r="E37" s="15">
        <f t="shared" si="1"/>
        <v>0</v>
      </c>
      <c r="F37" s="15">
        <f t="shared" si="1"/>
        <v>0</v>
      </c>
      <c r="G37" s="15" t="str">
        <f t="shared" si="1"/>
        <v>-</v>
      </c>
      <c r="H37" s="15" t="str">
        <f t="shared" si="1"/>
        <v>-</v>
      </c>
      <c r="I37" s="15" t="str">
        <f t="shared" si="1"/>
        <v>-</v>
      </c>
      <c r="J37" s="15" t="str">
        <f t="shared" si="1"/>
        <v>-</v>
      </c>
      <c r="K37" s="15">
        <f t="shared" ref="K37:N37" si="2">IF(S13=0,"-",IF(W13=0,"-",(W13-S13)/S13))</f>
        <v>-0.33333333333333331</v>
      </c>
      <c r="L37" s="15" t="str">
        <f t="shared" si="2"/>
        <v>-</v>
      </c>
      <c r="M37" s="15">
        <f t="shared" si="2"/>
        <v>0</v>
      </c>
      <c r="N37" s="15">
        <f t="shared" si="2"/>
        <v>0</v>
      </c>
    </row>
    <row r="38" spans="2:14" ht="20.100000000000001" customHeight="1" thickBot="1" x14ac:dyDescent="0.25">
      <c r="B38" s="6" t="s">
        <v>4</v>
      </c>
      <c r="C38" s="15" t="str">
        <f t="shared" ref="C38:J38" si="3">IF(C14=0,"-",IF(K14=0,"-",(K14-C14)/C14))</f>
        <v>-</v>
      </c>
      <c r="D38" s="15" t="str">
        <f t="shared" si="3"/>
        <v>-</v>
      </c>
      <c r="E38" s="15" t="str">
        <f t="shared" si="3"/>
        <v>-</v>
      </c>
      <c r="F38" s="15" t="str">
        <f t="shared" si="3"/>
        <v>-</v>
      </c>
      <c r="G38" s="15" t="str">
        <f t="shared" si="3"/>
        <v>-</v>
      </c>
      <c r="H38" s="15" t="str">
        <f t="shared" si="3"/>
        <v>-</v>
      </c>
      <c r="I38" s="15" t="str">
        <f t="shared" si="3"/>
        <v>-</v>
      </c>
      <c r="J38" s="15" t="str">
        <f t="shared" si="3"/>
        <v>-</v>
      </c>
      <c r="K38" s="15" t="str">
        <f t="shared" ref="K38:N38" si="4">IF(S14=0,"-",IF(W14=0,"-",(W14-S14)/S14))</f>
        <v>-</v>
      </c>
      <c r="L38" s="15" t="str">
        <f t="shared" si="4"/>
        <v>-</v>
      </c>
      <c r="M38" s="15" t="str">
        <f t="shared" si="4"/>
        <v>-</v>
      </c>
      <c r="N38" s="15" t="str">
        <f t="shared" si="4"/>
        <v>-</v>
      </c>
    </row>
    <row r="39" spans="2:14" ht="20.100000000000001" customHeight="1" thickBot="1" x14ac:dyDescent="0.25">
      <c r="B39" s="6" t="s">
        <v>5</v>
      </c>
      <c r="C39" s="15">
        <f t="shared" ref="C39:J39" si="5">IF(C15=0,"-",IF(K15=0,"-",(K15-C15)/C15))</f>
        <v>1</v>
      </c>
      <c r="D39" s="15">
        <f t="shared" si="5"/>
        <v>0</v>
      </c>
      <c r="E39" s="15" t="str">
        <f t="shared" si="5"/>
        <v>-</v>
      </c>
      <c r="F39" s="15" t="str">
        <f t="shared" si="5"/>
        <v>-</v>
      </c>
      <c r="G39" s="15" t="str">
        <f t="shared" si="5"/>
        <v>-</v>
      </c>
      <c r="H39" s="15" t="str">
        <f t="shared" si="5"/>
        <v>-</v>
      </c>
      <c r="I39" s="15" t="str">
        <f t="shared" si="5"/>
        <v>-</v>
      </c>
      <c r="J39" s="15" t="str">
        <f t="shared" si="5"/>
        <v>-</v>
      </c>
      <c r="K39" s="15">
        <f t="shared" ref="K39:N39" si="6">IF(S15=0,"-",IF(W15=0,"-",(W15-S15)/S15))</f>
        <v>1</v>
      </c>
      <c r="L39" s="15">
        <f t="shared" si="6"/>
        <v>0</v>
      </c>
      <c r="M39" s="15" t="str">
        <f t="shared" si="6"/>
        <v>-</v>
      </c>
      <c r="N39" s="15" t="str">
        <f t="shared" si="6"/>
        <v>-</v>
      </c>
    </row>
    <row r="40" spans="2:14" ht="20.100000000000001" customHeight="1" thickBot="1" x14ac:dyDescent="0.25">
      <c r="B40" s="6" t="s">
        <v>6</v>
      </c>
      <c r="C40" s="15">
        <f t="shared" ref="C40:J40" si="7">IF(C16=0,"-",IF(K16=0,"-",(K16-C16)/C16))</f>
        <v>1.3333333333333333</v>
      </c>
      <c r="D40" s="15">
        <f t="shared" si="7"/>
        <v>0.5</v>
      </c>
      <c r="E40" s="15">
        <f t="shared" si="7"/>
        <v>1</v>
      </c>
      <c r="F40" s="15" t="str">
        <f t="shared" si="7"/>
        <v>-</v>
      </c>
      <c r="G40" s="15" t="str">
        <f t="shared" si="7"/>
        <v>-</v>
      </c>
      <c r="H40" s="15" t="str">
        <f t="shared" si="7"/>
        <v>-</v>
      </c>
      <c r="I40" s="15" t="str">
        <f t="shared" si="7"/>
        <v>-</v>
      </c>
      <c r="J40" s="15" t="str">
        <f t="shared" si="7"/>
        <v>-</v>
      </c>
      <c r="K40" s="15">
        <f t="shared" ref="K40:N40" si="8">IF(S16=0,"-",IF(W16=0,"-",(W16-S16)/S16))</f>
        <v>1.3333333333333333</v>
      </c>
      <c r="L40" s="15">
        <f t="shared" si="8"/>
        <v>0.5</v>
      </c>
      <c r="M40" s="15">
        <f t="shared" si="8"/>
        <v>1</v>
      </c>
      <c r="N40" s="15" t="str">
        <f t="shared" si="8"/>
        <v>-</v>
      </c>
    </row>
    <row r="41" spans="2:14" ht="20.100000000000001" customHeight="1" thickBot="1" x14ac:dyDescent="0.25">
      <c r="B41" s="6" t="s">
        <v>7</v>
      </c>
      <c r="C41" s="15" t="str">
        <f t="shared" ref="C41:J41" si="9">IF(C17=0,"-",IF(K17=0,"-",(K17-C17)/C17))</f>
        <v>-</v>
      </c>
      <c r="D41" s="15" t="str">
        <f t="shared" si="9"/>
        <v>-</v>
      </c>
      <c r="E41" s="15" t="str">
        <f t="shared" si="9"/>
        <v>-</v>
      </c>
      <c r="F41" s="15" t="str">
        <f t="shared" si="9"/>
        <v>-</v>
      </c>
      <c r="G41" s="15" t="str">
        <f t="shared" si="9"/>
        <v>-</v>
      </c>
      <c r="H41" s="15" t="str">
        <f t="shared" si="9"/>
        <v>-</v>
      </c>
      <c r="I41" s="15" t="str">
        <f t="shared" si="9"/>
        <v>-</v>
      </c>
      <c r="J41" s="15" t="str">
        <f t="shared" si="9"/>
        <v>-</v>
      </c>
      <c r="K41" s="15" t="str">
        <f t="shared" ref="K41:N41" si="10">IF(S17=0,"-",IF(W17=0,"-",(W17-S17)/S17))</f>
        <v>-</v>
      </c>
      <c r="L41" s="15" t="str">
        <f t="shared" si="10"/>
        <v>-</v>
      </c>
      <c r="M41" s="15" t="str">
        <f t="shared" si="10"/>
        <v>-</v>
      </c>
      <c r="N41" s="15" t="str">
        <f t="shared" si="10"/>
        <v>-</v>
      </c>
    </row>
    <row r="42" spans="2:14" ht="20.100000000000001" customHeight="1" thickBot="1" x14ac:dyDescent="0.25">
      <c r="B42" s="6" t="s">
        <v>8</v>
      </c>
      <c r="C42" s="15">
        <f t="shared" ref="C42:J42" si="11">IF(C18=0,"-",IF(K18=0,"-",(K18-C18)/C18))</f>
        <v>3</v>
      </c>
      <c r="D42" s="15" t="str">
        <f t="shared" si="11"/>
        <v>-</v>
      </c>
      <c r="E42" s="15" t="str">
        <f t="shared" si="11"/>
        <v>-</v>
      </c>
      <c r="F42" s="15" t="str">
        <f t="shared" si="11"/>
        <v>-</v>
      </c>
      <c r="G42" s="15">
        <f t="shared" si="11"/>
        <v>0</v>
      </c>
      <c r="H42" s="15">
        <f t="shared" si="11"/>
        <v>0</v>
      </c>
      <c r="I42" s="15" t="str">
        <f t="shared" si="11"/>
        <v>-</v>
      </c>
      <c r="J42" s="15" t="str">
        <f t="shared" si="11"/>
        <v>-</v>
      </c>
      <c r="K42" s="15">
        <f t="shared" ref="K42:N42" si="12">IF(S18=0,"-",IF(W18=0,"-",(W18-S18)/S18))</f>
        <v>1.5</v>
      </c>
      <c r="L42" s="15">
        <f t="shared" si="12"/>
        <v>2</v>
      </c>
      <c r="M42" s="15" t="str">
        <f t="shared" si="12"/>
        <v>-</v>
      </c>
      <c r="N42" s="15" t="str">
        <f t="shared" si="12"/>
        <v>-</v>
      </c>
    </row>
    <row r="43" spans="2:14" ht="20.100000000000001" customHeight="1" thickBot="1" x14ac:dyDescent="0.25">
      <c r="B43" s="6" t="s">
        <v>9</v>
      </c>
      <c r="C43" s="15">
        <f t="shared" ref="C43:J43" si="13">IF(C19=0,"-",IF(K19=0,"-",(K19-C19)/C19))</f>
        <v>0</v>
      </c>
      <c r="D43" s="15">
        <f t="shared" si="13"/>
        <v>0</v>
      </c>
      <c r="E43" s="15">
        <f t="shared" si="13"/>
        <v>0</v>
      </c>
      <c r="F43" s="15">
        <f t="shared" si="13"/>
        <v>0</v>
      </c>
      <c r="G43" s="15" t="str">
        <f t="shared" si="13"/>
        <v>-</v>
      </c>
      <c r="H43" s="15" t="str">
        <f t="shared" si="13"/>
        <v>-</v>
      </c>
      <c r="I43" s="15" t="str">
        <f t="shared" si="13"/>
        <v>-</v>
      </c>
      <c r="J43" s="15" t="str">
        <f t="shared" si="13"/>
        <v>-</v>
      </c>
      <c r="K43" s="15">
        <f t="shared" ref="K43:N43" si="14">IF(S19=0,"-",IF(W19=0,"-",(W19-S19)/S19))</f>
        <v>0</v>
      </c>
      <c r="L43" s="15">
        <f t="shared" si="14"/>
        <v>0</v>
      </c>
      <c r="M43" s="15">
        <f t="shared" si="14"/>
        <v>0</v>
      </c>
      <c r="N43" s="15">
        <f t="shared" si="14"/>
        <v>0</v>
      </c>
    </row>
    <row r="44" spans="2:14" ht="20.100000000000001" customHeight="1" thickBot="1" x14ac:dyDescent="0.25">
      <c r="B44" s="6" t="s">
        <v>10</v>
      </c>
      <c r="C44" s="15">
        <f t="shared" ref="C44:J44" si="15">IF(C20=0,"-",IF(K20=0,"-",(K20-C20)/C20))</f>
        <v>-6.6666666666666666E-2</v>
      </c>
      <c r="D44" s="15">
        <f t="shared" si="15"/>
        <v>-0.18181818181818182</v>
      </c>
      <c r="E44" s="15">
        <f t="shared" si="15"/>
        <v>-0.33333333333333331</v>
      </c>
      <c r="F44" s="15">
        <f t="shared" si="15"/>
        <v>2</v>
      </c>
      <c r="G44" s="15">
        <f t="shared" si="15"/>
        <v>1</v>
      </c>
      <c r="H44" s="15">
        <f t="shared" si="15"/>
        <v>0.5</v>
      </c>
      <c r="I44" s="15" t="str">
        <f t="shared" si="15"/>
        <v>-</v>
      </c>
      <c r="J44" s="15" t="str">
        <f t="shared" si="15"/>
        <v>-</v>
      </c>
      <c r="K44" s="15">
        <f t="shared" ref="K44:N44" si="16">IF(S20=0,"-",IF(W20=0,"-",(W20-S20)/S20))</f>
        <v>5.8823529411764705E-2</v>
      </c>
      <c r="L44" s="15">
        <f t="shared" si="16"/>
        <v>-7.6923076923076927E-2</v>
      </c>
      <c r="M44" s="15">
        <f t="shared" si="16"/>
        <v>0</v>
      </c>
      <c r="N44" s="15">
        <f t="shared" si="16"/>
        <v>2</v>
      </c>
    </row>
    <row r="45" spans="2:14" ht="20.100000000000001" customHeight="1" thickBot="1" x14ac:dyDescent="0.25">
      <c r="B45" s="6" t="s">
        <v>11</v>
      </c>
      <c r="C45" s="15">
        <f t="shared" ref="C45:J45" si="17">IF(C21=0,"-",IF(K21=0,"-",(K21-C21)/C21))</f>
        <v>-0.6</v>
      </c>
      <c r="D45" s="15">
        <f t="shared" si="17"/>
        <v>-0.7142857142857143</v>
      </c>
      <c r="E45" s="15">
        <f t="shared" si="17"/>
        <v>-0.66666666666666663</v>
      </c>
      <c r="F45" s="15" t="str">
        <f t="shared" si="17"/>
        <v>-</v>
      </c>
      <c r="G45" s="15">
        <f t="shared" si="17"/>
        <v>0</v>
      </c>
      <c r="H45" s="15">
        <f t="shared" si="17"/>
        <v>1</v>
      </c>
      <c r="I45" s="15">
        <f t="shared" si="17"/>
        <v>-0.5</v>
      </c>
      <c r="J45" s="15" t="str">
        <f t="shared" si="17"/>
        <v>-</v>
      </c>
      <c r="K45" s="15">
        <f t="shared" ref="K45:N45" si="18">IF(S21=0,"-",IF(W21=0,"-",(W21-S21)/S21))</f>
        <v>-0.46153846153846156</v>
      </c>
      <c r="L45" s="15">
        <f t="shared" si="18"/>
        <v>-0.5</v>
      </c>
      <c r="M45" s="15">
        <f t="shared" si="18"/>
        <v>-0.6</v>
      </c>
      <c r="N45" s="15" t="str">
        <f t="shared" si="18"/>
        <v>-</v>
      </c>
    </row>
    <row r="46" spans="2:14" ht="20.100000000000001" customHeight="1" thickBot="1" x14ac:dyDescent="0.25">
      <c r="B46" s="6" t="s">
        <v>12</v>
      </c>
      <c r="C46" s="15" t="str">
        <f t="shared" ref="C46:J46" si="19">IF(C22=0,"-",IF(K22=0,"-",(K22-C22)/C22))</f>
        <v>-</v>
      </c>
      <c r="D46" s="15" t="str">
        <f t="shared" si="19"/>
        <v>-</v>
      </c>
      <c r="E46" s="15" t="str">
        <f t="shared" si="19"/>
        <v>-</v>
      </c>
      <c r="F46" s="15" t="str">
        <f t="shared" si="19"/>
        <v>-</v>
      </c>
      <c r="G46" s="15" t="str">
        <f t="shared" si="19"/>
        <v>-</v>
      </c>
      <c r="H46" s="15" t="str">
        <f t="shared" si="19"/>
        <v>-</v>
      </c>
      <c r="I46" s="15" t="str">
        <f t="shared" si="19"/>
        <v>-</v>
      </c>
      <c r="J46" s="15" t="str">
        <f t="shared" si="19"/>
        <v>-</v>
      </c>
      <c r="K46" s="15" t="str">
        <f t="shared" ref="K46:N46" si="20">IF(S22=0,"-",IF(W22=0,"-",(W22-S22)/S22))</f>
        <v>-</v>
      </c>
      <c r="L46" s="15" t="str">
        <f t="shared" si="20"/>
        <v>-</v>
      </c>
      <c r="M46" s="15" t="str">
        <f t="shared" si="20"/>
        <v>-</v>
      </c>
      <c r="N46" s="15" t="str">
        <f t="shared" si="20"/>
        <v>-</v>
      </c>
    </row>
    <row r="47" spans="2:14" ht="20.100000000000001" customHeight="1" thickBot="1" x14ac:dyDescent="0.25">
      <c r="B47" s="6" t="s">
        <v>13</v>
      </c>
      <c r="C47" s="15">
        <f t="shared" ref="C47:J47" si="21">IF(C23=0,"-",IF(K23=0,"-",(K23-C23)/C23))</f>
        <v>0</v>
      </c>
      <c r="D47" s="15" t="str">
        <f t="shared" si="21"/>
        <v>-</v>
      </c>
      <c r="E47" s="15" t="str">
        <f t="shared" si="21"/>
        <v>-</v>
      </c>
      <c r="F47" s="15">
        <f t="shared" si="21"/>
        <v>-0.5</v>
      </c>
      <c r="G47" s="15" t="str">
        <f t="shared" si="21"/>
        <v>-</v>
      </c>
      <c r="H47" s="15" t="str">
        <f t="shared" si="21"/>
        <v>-</v>
      </c>
      <c r="I47" s="15" t="str">
        <f t="shared" si="21"/>
        <v>-</v>
      </c>
      <c r="J47" s="15" t="str">
        <f t="shared" si="21"/>
        <v>-</v>
      </c>
      <c r="K47" s="15">
        <f t="shared" ref="K47:N47" si="22">IF(S23=0,"-",IF(W23=0,"-",(W23-S23)/S23))</f>
        <v>-0.25</v>
      </c>
      <c r="L47" s="15" t="str">
        <f t="shared" si="22"/>
        <v>-</v>
      </c>
      <c r="M47" s="15" t="str">
        <f t="shared" si="22"/>
        <v>-</v>
      </c>
      <c r="N47" s="15">
        <f t="shared" si="22"/>
        <v>-0.66666666666666663</v>
      </c>
    </row>
    <row r="48" spans="2:14" ht="20.100000000000001" customHeight="1" thickBot="1" x14ac:dyDescent="0.25">
      <c r="B48" s="6" t="s">
        <v>14</v>
      </c>
      <c r="C48" s="15">
        <f t="shared" ref="C48:J48" si="23">IF(C24=0,"-",IF(K24=0,"-",(K24-C24)/C24))</f>
        <v>0.125</v>
      </c>
      <c r="D48" s="15">
        <f t="shared" si="23"/>
        <v>0.4</v>
      </c>
      <c r="E48" s="15">
        <f t="shared" si="23"/>
        <v>-0.5</v>
      </c>
      <c r="F48" s="15">
        <f t="shared" si="23"/>
        <v>0</v>
      </c>
      <c r="G48" s="15">
        <f t="shared" si="23"/>
        <v>-0.66666666666666663</v>
      </c>
      <c r="H48" s="15">
        <f t="shared" si="23"/>
        <v>0</v>
      </c>
      <c r="I48" s="15" t="str">
        <f t="shared" si="23"/>
        <v>-</v>
      </c>
      <c r="J48" s="15" t="str">
        <f t="shared" si="23"/>
        <v>-</v>
      </c>
      <c r="K48" s="15">
        <f t="shared" ref="K48:N48" si="24">IF(S24=0,"-",IF(W24=0,"-",(W24-S24)/S24))</f>
        <v>-9.0909090909090912E-2</v>
      </c>
      <c r="L48" s="15">
        <f t="shared" si="24"/>
        <v>0.33333333333333331</v>
      </c>
      <c r="M48" s="15">
        <f t="shared" si="24"/>
        <v>-0.75</v>
      </c>
      <c r="N48" s="15">
        <f t="shared" si="24"/>
        <v>0</v>
      </c>
    </row>
    <row r="49" spans="2:14" ht="20.100000000000001" customHeight="1" thickBot="1" x14ac:dyDescent="0.25">
      <c r="B49" s="6" t="s">
        <v>15</v>
      </c>
      <c r="C49" s="15">
        <f t="shared" ref="C49:J49" si="25">IF(C25=0,"-",IF(K25=0,"-",(K25-C25)/C25))</f>
        <v>-0.33333333333333331</v>
      </c>
      <c r="D49" s="15">
        <f t="shared" si="25"/>
        <v>0</v>
      </c>
      <c r="E49" s="15" t="str">
        <f t="shared" si="25"/>
        <v>-</v>
      </c>
      <c r="F49" s="15" t="str">
        <f t="shared" si="25"/>
        <v>-</v>
      </c>
      <c r="G49" s="15" t="str">
        <f t="shared" si="25"/>
        <v>-</v>
      </c>
      <c r="H49" s="15" t="str">
        <f t="shared" si="25"/>
        <v>-</v>
      </c>
      <c r="I49" s="15" t="str">
        <f t="shared" si="25"/>
        <v>-</v>
      </c>
      <c r="J49" s="15" t="str">
        <f t="shared" si="25"/>
        <v>-</v>
      </c>
      <c r="K49" s="15">
        <f t="shared" ref="K49:N49" si="26">IF(S25=0,"-",IF(W25=0,"-",(W25-S25)/S25))</f>
        <v>0</v>
      </c>
      <c r="L49" s="15">
        <f t="shared" si="26"/>
        <v>0</v>
      </c>
      <c r="M49" s="15">
        <f t="shared" si="26"/>
        <v>0</v>
      </c>
      <c r="N49" s="15" t="str">
        <f t="shared" si="26"/>
        <v>-</v>
      </c>
    </row>
    <row r="50" spans="2:14" ht="20.100000000000001" customHeight="1" thickBot="1" x14ac:dyDescent="0.25">
      <c r="B50" s="6" t="s">
        <v>16</v>
      </c>
      <c r="C50" s="15">
        <f t="shared" ref="C50:J50" si="27">IF(C26=0,"-",IF(K26=0,"-",(K26-C26)/C26))</f>
        <v>0</v>
      </c>
      <c r="D50" s="15" t="str">
        <f t="shared" si="27"/>
        <v>-</v>
      </c>
      <c r="E50" s="15">
        <f t="shared" si="27"/>
        <v>1</v>
      </c>
      <c r="F50" s="15" t="str">
        <f t="shared" si="27"/>
        <v>-</v>
      </c>
      <c r="G50" s="15" t="str">
        <f t="shared" si="27"/>
        <v>-</v>
      </c>
      <c r="H50" s="15" t="str">
        <f t="shared" si="27"/>
        <v>-</v>
      </c>
      <c r="I50" s="15" t="str">
        <f t="shared" si="27"/>
        <v>-</v>
      </c>
      <c r="J50" s="15" t="str">
        <f t="shared" si="27"/>
        <v>-</v>
      </c>
      <c r="K50" s="15">
        <f t="shared" ref="K50:N50" si="28">IF(S26=0,"-",IF(W26=0,"-",(W26-S26)/S26))</f>
        <v>0</v>
      </c>
      <c r="L50" s="15" t="str">
        <f t="shared" si="28"/>
        <v>-</v>
      </c>
      <c r="M50" s="15">
        <f t="shared" si="28"/>
        <v>1</v>
      </c>
      <c r="N50" s="15" t="str">
        <f t="shared" si="28"/>
        <v>-</v>
      </c>
    </row>
    <row r="51" spans="2:14" ht="20.100000000000001" customHeight="1" thickBot="1" x14ac:dyDescent="0.25">
      <c r="B51" s="7" t="s">
        <v>17</v>
      </c>
      <c r="C51" s="15">
        <f t="shared" ref="C51:J51" si="29">IF(C27=0,"-",IF(K27=0,"-",(K27-C27)/C27))</f>
        <v>0.5</v>
      </c>
      <c r="D51" s="15">
        <f t="shared" si="29"/>
        <v>2</v>
      </c>
      <c r="E51" s="15">
        <f t="shared" si="29"/>
        <v>0.5</v>
      </c>
      <c r="F51" s="15" t="str">
        <f t="shared" si="29"/>
        <v>-</v>
      </c>
      <c r="G51" s="15" t="str">
        <f t="shared" si="29"/>
        <v>-</v>
      </c>
      <c r="H51" s="15" t="str">
        <f t="shared" si="29"/>
        <v>-</v>
      </c>
      <c r="I51" s="15" t="str">
        <f t="shared" si="29"/>
        <v>-</v>
      </c>
      <c r="J51" s="15" t="str">
        <f t="shared" si="29"/>
        <v>-</v>
      </c>
      <c r="K51" s="15">
        <f t="shared" ref="K51:N51" si="30">IF(S27=0,"-",IF(W27=0,"-",(W27-S27)/S27))</f>
        <v>0.5</v>
      </c>
      <c r="L51" s="15">
        <f t="shared" si="30"/>
        <v>2</v>
      </c>
      <c r="M51" s="15">
        <f t="shared" si="30"/>
        <v>0.5</v>
      </c>
      <c r="N51" s="15" t="str">
        <f t="shared" si="30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31">IF(C28=0,"-",IF(K28=0,"-",(K28-C28)/C28))</f>
        <v>-</v>
      </c>
      <c r="D52" s="15" t="str">
        <f t="shared" si="31"/>
        <v>-</v>
      </c>
      <c r="E52" s="15" t="str">
        <f t="shared" si="31"/>
        <v>-</v>
      </c>
      <c r="F52" s="15" t="str">
        <f t="shared" si="31"/>
        <v>-</v>
      </c>
      <c r="G52" s="15" t="str">
        <f t="shared" si="31"/>
        <v>-</v>
      </c>
      <c r="H52" s="15" t="str">
        <f t="shared" si="31"/>
        <v>-</v>
      </c>
      <c r="I52" s="15" t="str">
        <f t="shared" si="31"/>
        <v>-</v>
      </c>
      <c r="J52" s="15" t="str">
        <f t="shared" si="31"/>
        <v>-</v>
      </c>
      <c r="K52" s="15">
        <f t="shared" ref="K52:N52" si="32">IF(S28=0,"-",IF(W28=0,"-",(W28-S28)/S28))</f>
        <v>1</v>
      </c>
      <c r="L52" s="15">
        <f t="shared" si="32"/>
        <v>1</v>
      </c>
      <c r="M52" s="15" t="str">
        <f t="shared" si="32"/>
        <v>-</v>
      </c>
      <c r="N52" s="15" t="str">
        <f t="shared" si="32"/>
        <v>-</v>
      </c>
    </row>
    <row r="53" spans="2:14" ht="20.100000000000001" customHeight="1" thickBot="1" x14ac:dyDescent="0.25">
      <c r="B53" s="9" t="s">
        <v>33</v>
      </c>
      <c r="C53" s="16">
        <f t="shared" ref="C53:J53" si="33">IF(C29=0,"-",IF(K29=0,"-",(K29-C29)/C29))</f>
        <v>0.25</v>
      </c>
      <c r="D53" s="16">
        <f t="shared" si="33"/>
        <v>0.16279069767441862</v>
      </c>
      <c r="E53" s="16">
        <f t="shared" si="33"/>
        <v>0.5</v>
      </c>
      <c r="F53" s="16">
        <f t="shared" si="33"/>
        <v>0.22222222222222221</v>
      </c>
      <c r="G53" s="16">
        <f t="shared" si="33"/>
        <v>0.30769230769230771</v>
      </c>
      <c r="H53" s="16">
        <f t="shared" si="33"/>
        <v>1</v>
      </c>
      <c r="I53" s="16">
        <f t="shared" si="33"/>
        <v>-0.4</v>
      </c>
      <c r="J53" s="16" t="str">
        <f t="shared" si="33"/>
        <v>-</v>
      </c>
      <c r="K53" s="16">
        <f t="shared" ref="K53:N53" si="34">IF(S29=0,"-",IF(W29=0,"-",(W29-S29)/S29))</f>
        <v>0.25925925925925924</v>
      </c>
      <c r="L53" s="16">
        <f t="shared" si="34"/>
        <v>0.28000000000000003</v>
      </c>
      <c r="M53" s="16">
        <f t="shared" si="34"/>
        <v>0.2857142857142857</v>
      </c>
      <c r="N53" s="16">
        <f t="shared" si="34"/>
        <v>0.1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B9:B11"/>
    <mergeCell ref="O10:R10"/>
    <mergeCell ref="C33:F33"/>
    <mergeCell ref="C34:F34"/>
    <mergeCell ref="G33:J33"/>
    <mergeCell ref="G34:J34"/>
    <mergeCell ref="K33:N33"/>
    <mergeCell ref="K34:N34"/>
    <mergeCell ref="S9:V9"/>
    <mergeCell ref="W9:Z9"/>
    <mergeCell ref="S10:Z10"/>
    <mergeCell ref="C10:F10"/>
    <mergeCell ref="G10:J10"/>
    <mergeCell ref="C9:J9"/>
    <mergeCell ref="K9:R9"/>
    <mergeCell ref="K10:N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2"/>
  <sheetViews>
    <sheetView topLeftCell="D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9" t="s">
        <v>108</v>
      </c>
      <c r="D8" s="30"/>
      <c r="E8" s="30"/>
      <c r="F8" s="30"/>
      <c r="G8" s="30"/>
      <c r="H8" s="30"/>
      <c r="I8" s="30"/>
      <c r="J8" s="30"/>
      <c r="K8" s="30" t="s">
        <v>109</v>
      </c>
      <c r="L8" s="30"/>
      <c r="M8" s="30"/>
      <c r="N8" s="30"/>
      <c r="O8" s="30"/>
      <c r="P8" s="30"/>
      <c r="Q8" s="30"/>
      <c r="R8" s="30"/>
    </row>
    <row r="9" spans="2:18" ht="44.1" customHeight="1" thickBot="1" x14ac:dyDescent="0.25">
      <c r="C9" s="31" t="s">
        <v>20</v>
      </c>
      <c r="D9" s="33" t="s">
        <v>28</v>
      </c>
      <c r="E9" s="24" t="s">
        <v>21</v>
      </c>
      <c r="F9" s="26" t="s">
        <v>22</v>
      </c>
      <c r="G9" s="27"/>
      <c r="H9" s="28"/>
      <c r="I9" s="24" t="s">
        <v>23</v>
      </c>
      <c r="J9" s="24" t="s">
        <v>24</v>
      </c>
      <c r="K9" s="24" t="s">
        <v>20</v>
      </c>
      <c r="L9" s="33" t="s">
        <v>28</v>
      </c>
      <c r="M9" s="24" t="s">
        <v>21</v>
      </c>
      <c r="N9" s="26" t="s">
        <v>22</v>
      </c>
      <c r="O9" s="27"/>
      <c r="P9" s="28"/>
      <c r="Q9" s="24" t="s">
        <v>23</v>
      </c>
      <c r="R9" s="24" t="s">
        <v>24</v>
      </c>
    </row>
    <row r="10" spans="2:18" ht="44.1" customHeight="1" thickBot="1" x14ac:dyDescent="0.25">
      <c r="C10" s="32"/>
      <c r="D10" s="34"/>
      <c r="E10" s="25"/>
      <c r="F10" s="10" t="s">
        <v>25</v>
      </c>
      <c r="G10" s="10" t="s">
        <v>26</v>
      </c>
      <c r="H10" s="10" t="s">
        <v>27</v>
      </c>
      <c r="I10" s="25"/>
      <c r="J10" s="25"/>
      <c r="K10" s="25"/>
      <c r="L10" s="34"/>
      <c r="M10" s="25"/>
      <c r="N10" s="10" t="s">
        <v>25</v>
      </c>
      <c r="O10" s="10" t="s">
        <v>26</v>
      </c>
      <c r="P10" s="10" t="s">
        <v>27</v>
      </c>
      <c r="Q10" s="25"/>
      <c r="R10" s="25"/>
    </row>
    <row r="11" spans="2:18" ht="20.100000000000001" customHeight="1" thickBot="1" x14ac:dyDescent="0.25">
      <c r="B11" s="5" t="s">
        <v>2</v>
      </c>
      <c r="C11" s="12">
        <v>8565</v>
      </c>
      <c r="D11" s="12">
        <v>311</v>
      </c>
      <c r="E11" s="12">
        <v>51</v>
      </c>
      <c r="F11" s="12">
        <v>5814</v>
      </c>
      <c r="G11" s="12">
        <v>84</v>
      </c>
      <c r="H11" s="12">
        <v>1021</v>
      </c>
      <c r="I11" s="12">
        <v>1034</v>
      </c>
      <c r="J11" s="12">
        <v>250</v>
      </c>
      <c r="K11" s="12">
        <v>8615</v>
      </c>
      <c r="L11" s="12">
        <v>223</v>
      </c>
      <c r="M11" s="12">
        <v>35</v>
      </c>
      <c r="N11" s="12">
        <v>5881</v>
      </c>
      <c r="O11" s="12">
        <v>148</v>
      </c>
      <c r="P11" s="12">
        <v>773</v>
      </c>
      <c r="Q11" s="12">
        <v>778</v>
      </c>
      <c r="R11" s="12">
        <v>777</v>
      </c>
    </row>
    <row r="12" spans="2:18" ht="20.100000000000001" customHeight="1" thickBot="1" x14ac:dyDescent="0.25">
      <c r="B12" s="6" t="s">
        <v>3</v>
      </c>
      <c r="C12" s="12">
        <v>959</v>
      </c>
      <c r="D12" s="12">
        <v>13</v>
      </c>
      <c r="E12" s="12">
        <v>0</v>
      </c>
      <c r="F12" s="12">
        <v>681</v>
      </c>
      <c r="G12" s="12">
        <v>16</v>
      </c>
      <c r="H12" s="12">
        <v>182</v>
      </c>
      <c r="I12" s="12">
        <v>59</v>
      </c>
      <c r="J12" s="12">
        <v>8</v>
      </c>
      <c r="K12" s="12">
        <v>1037</v>
      </c>
      <c r="L12" s="12">
        <v>5</v>
      </c>
      <c r="M12" s="12">
        <v>12</v>
      </c>
      <c r="N12" s="12">
        <v>641</v>
      </c>
      <c r="O12" s="12">
        <v>2</v>
      </c>
      <c r="P12" s="12">
        <v>212</v>
      </c>
      <c r="Q12" s="12">
        <v>163</v>
      </c>
      <c r="R12" s="12">
        <v>2</v>
      </c>
    </row>
    <row r="13" spans="2:18" ht="20.100000000000001" customHeight="1" thickBot="1" x14ac:dyDescent="0.25">
      <c r="B13" s="6" t="s">
        <v>4</v>
      </c>
      <c r="C13" s="12">
        <v>698</v>
      </c>
      <c r="D13" s="12">
        <v>13</v>
      </c>
      <c r="E13" s="12">
        <v>1</v>
      </c>
      <c r="F13" s="12">
        <v>478</v>
      </c>
      <c r="G13" s="12">
        <v>5</v>
      </c>
      <c r="H13" s="12">
        <v>118</v>
      </c>
      <c r="I13" s="12">
        <v>74</v>
      </c>
      <c r="J13" s="12">
        <v>9</v>
      </c>
      <c r="K13" s="12">
        <v>795</v>
      </c>
      <c r="L13" s="12">
        <v>11</v>
      </c>
      <c r="M13" s="12">
        <v>1</v>
      </c>
      <c r="N13" s="12">
        <v>518</v>
      </c>
      <c r="O13" s="12">
        <v>4</v>
      </c>
      <c r="P13" s="12">
        <v>113</v>
      </c>
      <c r="Q13" s="12">
        <v>130</v>
      </c>
      <c r="R13" s="12">
        <v>18</v>
      </c>
    </row>
    <row r="14" spans="2:18" ht="20.100000000000001" customHeight="1" thickBot="1" x14ac:dyDescent="0.25">
      <c r="B14" s="6" t="s">
        <v>5</v>
      </c>
      <c r="C14" s="12">
        <v>1291</v>
      </c>
      <c r="D14" s="12">
        <v>46</v>
      </c>
      <c r="E14" s="12">
        <v>0</v>
      </c>
      <c r="F14" s="12">
        <v>886</v>
      </c>
      <c r="G14" s="12">
        <v>30</v>
      </c>
      <c r="H14" s="12">
        <v>137</v>
      </c>
      <c r="I14" s="12">
        <v>185</v>
      </c>
      <c r="J14" s="12">
        <v>7</v>
      </c>
      <c r="K14" s="12">
        <v>1356</v>
      </c>
      <c r="L14" s="12">
        <v>42</v>
      </c>
      <c r="M14" s="12">
        <v>1</v>
      </c>
      <c r="N14" s="12">
        <v>940</v>
      </c>
      <c r="O14" s="12">
        <v>26</v>
      </c>
      <c r="P14" s="12">
        <v>152</v>
      </c>
      <c r="Q14" s="12">
        <v>187</v>
      </c>
      <c r="R14" s="12">
        <v>8</v>
      </c>
    </row>
    <row r="15" spans="2:18" ht="20.100000000000001" customHeight="1" thickBot="1" x14ac:dyDescent="0.25">
      <c r="B15" s="6" t="s">
        <v>6</v>
      </c>
      <c r="C15" s="12">
        <v>2257</v>
      </c>
      <c r="D15" s="12">
        <v>97</v>
      </c>
      <c r="E15" s="12">
        <v>1</v>
      </c>
      <c r="F15" s="12">
        <v>1476</v>
      </c>
      <c r="G15" s="12">
        <v>33</v>
      </c>
      <c r="H15" s="12">
        <v>292</v>
      </c>
      <c r="I15" s="12">
        <v>321</v>
      </c>
      <c r="J15" s="12">
        <v>37</v>
      </c>
      <c r="K15" s="12">
        <v>2128</v>
      </c>
      <c r="L15" s="12">
        <v>27</v>
      </c>
      <c r="M15" s="12">
        <v>5</v>
      </c>
      <c r="N15" s="12">
        <v>1490</v>
      </c>
      <c r="O15" s="12">
        <v>33</v>
      </c>
      <c r="P15" s="12">
        <v>285</v>
      </c>
      <c r="Q15" s="12">
        <v>244</v>
      </c>
      <c r="R15" s="12">
        <v>44</v>
      </c>
    </row>
    <row r="16" spans="2:18" ht="20.100000000000001" customHeight="1" thickBot="1" x14ac:dyDescent="0.25">
      <c r="B16" s="6" t="s">
        <v>7</v>
      </c>
      <c r="C16" s="12">
        <v>436</v>
      </c>
      <c r="D16" s="12">
        <v>4</v>
      </c>
      <c r="E16" s="12">
        <v>0</v>
      </c>
      <c r="F16" s="12">
        <v>254</v>
      </c>
      <c r="G16" s="12">
        <v>0</v>
      </c>
      <c r="H16" s="12">
        <v>26</v>
      </c>
      <c r="I16" s="12">
        <v>22</v>
      </c>
      <c r="J16" s="12">
        <v>130</v>
      </c>
      <c r="K16" s="12">
        <v>479</v>
      </c>
      <c r="L16" s="12">
        <v>4</v>
      </c>
      <c r="M16" s="12">
        <v>0</v>
      </c>
      <c r="N16" s="12">
        <v>309</v>
      </c>
      <c r="O16" s="12">
        <v>8</v>
      </c>
      <c r="P16" s="12">
        <v>29</v>
      </c>
      <c r="Q16" s="12">
        <v>26</v>
      </c>
      <c r="R16" s="12">
        <v>103</v>
      </c>
    </row>
    <row r="17" spans="2:18" ht="20.100000000000001" customHeight="1" thickBot="1" x14ac:dyDescent="0.25">
      <c r="B17" s="6" t="s">
        <v>8</v>
      </c>
      <c r="C17" s="12">
        <v>1300</v>
      </c>
      <c r="D17" s="12">
        <v>77</v>
      </c>
      <c r="E17" s="12">
        <v>0</v>
      </c>
      <c r="F17" s="12">
        <v>966</v>
      </c>
      <c r="G17" s="12">
        <v>19</v>
      </c>
      <c r="H17" s="12">
        <v>210</v>
      </c>
      <c r="I17" s="12">
        <v>23</v>
      </c>
      <c r="J17" s="12">
        <v>5</v>
      </c>
      <c r="K17" s="12">
        <v>1328</v>
      </c>
      <c r="L17" s="12">
        <v>17</v>
      </c>
      <c r="M17" s="12">
        <v>3</v>
      </c>
      <c r="N17" s="12">
        <v>1031</v>
      </c>
      <c r="O17" s="12">
        <v>16</v>
      </c>
      <c r="P17" s="12">
        <v>214</v>
      </c>
      <c r="Q17" s="12">
        <v>38</v>
      </c>
      <c r="R17" s="12">
        <v>9</v>
      </c>
    </row>
    <row r="18" spans="2:18" ht="20.100000000000001" customHeight="1" thickBot="1" x14ac:dyDescent="0.25">
      <c r="B18" s="6" t="s">
        <v>9</v>
      </c>
      <c r="C18" s="12">
        <v>1244</v>
      </c>
      <c r="D18" s="12">
        <v>32</v>
      </c>
      <c r="E18" s="12">
        <v>1</v>
      </c>
      <c r="F18" s="12">
        <v>1030</v>
      </c>
      <c r="G18" s="12">
        <v>16</v>
      </c>
      <c r="H18" s="12">
        <v>122</v>
      </c>
      <c r="I18" s="12">
        <v>32</v>
      </c>
      <c r="J18" s="12">
        <v>11</v>
      </c>
      <c r="K18" s="12">
        <v>1465</v>
      </c>
      <c r="L18" s="12">
        <v>40</v>
      </c>
      <c r="M18" s="12">
        <v>7</v>
      </c>
      <c r="N18" s="12">
        <v>1137</v>
      </c>
      <c r="O18" s="12">
        <v>26</v>
      </c>
      <c r="P18" s="12">
        <v>158</v>
      </c>
      <c r="Q18" s="12">
        <v>91</v>
      </c>
      <c r="R18" s="12">
        <v>6</v>
      </c>
    </row>
    <row r="19" spans="2:18" ht="20.100000000000001" customHeight="1" thickBot="1" x14ac:dyDescent="0.25">
      <c r="B19" s="6" t="s">
        <v>10</v>
      </c>
      <c r="C19" s="12">
        <v>5439</v>
      </c>
      <c r="D19" s="12">
        <v>369</v>
      </c>
      <c r="E19" s="12">
        <v>27</v>
      </c>
      <c r="F19" s="12">
        <v>3249</v>
      </c>
      <c r="G19" s="12">
        <v>269</v>
      </c>
      <c r="H19" s="12">
        <v>920</v>
      </c>
      <c r="I19" s="12">
        <v>555</v>
      </c>
      <c r="J19" s="12">
        <v>50</v>
      </c>
      <c r="K19" s="12">
        <v>5693</v>
      </c>
      <c r="L19" s="12">
        <v>134</v>
      </c>
      <c r="M19" s="12">
        <v>16</v>
      </c>
      <c r="N19" s="12">
        <v>4138</v>
      </c>
      <c r="O19" s="12">
        <v>102</v>
      </c>
      <c r="P19" s="12">
        <v>805</v>
      </c>
      <c r="Q19" s="12">
        <v>468</v>
      </c>
      <c r="R19" s="12">
        <v>30</v>
      </c>
    </row>
    <row r="20" spans="2:18" ht="20.100000000000001" customHeight="1" thickBot="1" x14ac:dyDescent="0.25">
      <c r="B20" s="6" t="s">
        <v>11</v>
      </c>
      <c r="C20" s="12">
        <v>5528</v>
      </c>
      <c r="D20" s="12">
        <v>183</v>
      </c>
      <c r="E20" s="12">
        <v>12</v>
      </c>
      <c r="F20" s="12">
        <v>3303</v>
      </c>
      <c r="G20" s="12">
        <v>81</v>
      </c>
      <c r="H20" s="12">
        <v>836</v>
      </c>
      <c r="I20" s="12">
        <v>867</v>
      </c>
      <c r="J20" s="12">
        <v>246</v>
      </c>
      <c r="K20" s="12">
        <v>5738</v>
      </c>
      <c r="L20" s="12">
        <v>120</v>
      </c>
      <c r="M20" s="12">
        <v>285</v>
      </c>
      <c r="N20" s="12">
        <v>3476</v>
      </c>
      <c r="O20" s="12">
        <v>70</v>
      </c>
      <c r="P20" s="12">
        <v>768</v>
      </c>
      <c r="Q20" s="12">
        <v>879</v>
      </c>
      <c r="R20" s="12">
        <v>140</v>
      </c>
    </row>
    <row r="21" spans="2:18" ht="20.100000000000001" customHeight="1" thickBot="1" x14ac:dyDescent="0.25">
      <c r="B21" s="6" t="s">
        <v>12</v>
      </c>
      <c r="C21" s="12">
        <v>652</v>
      </c>
      <c r="D21" s="12">
        <v>2</v>
      </c>
      <c r="E21" s="12">
        <v>2</v>
      </c>
      <c r="F21" s="12">
        <v>431</v>
      </c>
      <c r="G21" s="12">
        <v>3</v>
      </c>
      <c r="H21" s="12">
        <v>68</v>
      </c>
      <c r="I21" s="12">
        <v>51</v>
      </c>
      <c r="J21" s="12">
        <v>95</v>
      </c>
      <c r="K21" s="12">
        <v>644</v>
      </c>
      <c r="L21" s="12">
        <v>24</v>
      </c>
      <c r="M21" s="12">
        <v>0</v>
      </c>
      <c r="N21" s="12">
        <v>424</v>
      </c>
      <c r="O21" s="12">
        <v>5</v>
      </c>
      <c r="P21" s="12">
        <v>75</v>
      </c>
      <c r="Q21" s="12">
        <v>31</v>
      </c>
      <c r="R21" s="12">
        <v>85</v>
      </c>
    </row>
    <row r="22" spans="2:18" ht="20.100000000000001" customHeight="1" thickBot="1" x14ac:dyDescent="0.25">
      <c r="B22" s="6" t="s">
        <v>13</v>
      </c>
      <c r="C22" s="12">
        <v>1493</v>
      </c>
      <c r="D22" s="12">
        <v>94</v>
      </c>
      <c r="E22" s="12">
        <v>1</v>
      </c>
      <c r="F22" s="12">
        <v>943</v>
      </c>
      <c r="G22" s="12">
        <v>231</v>
      </c>
      <c r="H22" s="12">
        <v>83</v>
      </c>
      <c r="I22" s="12">
        <v>121</v>
      </c>
      <c r="J22" s="12">
        <v>20</v>
      </c>
      <c r="K22" s="12">
        <v>1774</v>
      </c>
      <c r="L22" s="12">
        <v>61</v>
      </c>
      <c r="M22" s="12">
        <v>0</v>
      </c>
      <c r="N22" s="12">
        <v>1392</v>
      </c>
      <c r="O22" s="12">
        <v>30</v>
      </c>
      <c r="P22" s="12">
        <v>128</v>
      </c>
      <c r="Q22" s="12">
        <v>150</v>
      </c>
      <c r="R22" s="12">
        <v>13</v>
      </c>
    </row>
    <row r="23" spans="2:18" ht="20.100000000000001" customHeight="1" thickBot="1" x14ac:dyDescent="0.25">
      <c r="B23" s="6" t="s">
        <v>14</v>
      </c>
      <c r="C23" s="12">
        <v>6915</v>
      </c>
      <c r="D23" s="12">
        <v>49</v>
      </c>
      <c r="E23" s="12">
        <v>22</v>
      </c>
      <c r="F23" s="12">
        <v>4621</v>
      </c>
      <c r="G23" s="12">
        <v>139</v>
      </c>
      <c r="H23" s="12">
        <v>1468</v>
      </c>
      <c r="I23" s="12">
        <v>349</v>
      </c>
      <c r="J23" s="12">
        <v>267</v>
      </c>
      <c r="K23" s="12">
        <v>6848</v>
      </c>
      <c r="L23" s="12">
        <v>42</v>
      </c>
      <c r="M23" s="12">
        <v>5</v>
      </c>
      <c r="N23" s="12">
        <v>4721</v>
      </c>
      <c r="O23" s="12">
        <v>61</v>
      </c>
      <c r="P23" s="12">
        <v>1383</v>
      </c>
      <c r="Q23" s="12">
        <v>340</v>
      </c>
      <c r="R23" s="12">
        <v>296</v>
      </c>
    </row>
    <row r="24" spans="2:18" ht="20.100000000000001" customHeight="1" thickBot="1" x14ac:dyDescent="0.25">
      <c r="B24" s="6" t="s">
        <v>15</v>
      </c>
      <c r="C24" s="12">
        <v>1949</v>
      </c>
      <c r="D24" s="12">
        <v>74</v>
      </c>
      <c r="E24" s="12">
        <v>0</v>
      </c>
      <c r="F24" s="12">
        <v>964</v>
      </c>
      <c r="G24" s="12">
        <v>14</v>
      </c>
      <c r="H24" s="12">
        <v>212</v>
      </c>
      <c r="I24" s="12">
        <v>146</v>
      </c>
      <c r="J24" s="12">
        <v>539</v>
      </c>
      <c r="K24" s="12">
        <v>1720</v>
      </c>
      <c r="L24" s="12">
        <v>0</v>
      </c>
      <c r="M24" s="12">
        <v>1</v>
      </c>
      <c r="N24" s="12">
        <v>1213</v>
      </c>
      <c r="O24" s="12">
        <v>18</v>
      </c>
      <c r="P24" s="12">
        <v>213</v>
      </c>
      <c r="Q24" s="12">
        <v>57</v>
      </c>
      <c r="R24" s="12">
        <v>218</v>
      </c>
    </row>
    <row r="25" spans="2:18" ht="20.100000000000001" customHeight="1" thickBot="1" x14ac:dyDescent="0.25">
      <c r="B25" s="6" t="s">
        <v>16</v>
      </c>
      <c r="C25" s="12">
        <v>403</v>
      </c>
      <c r="D25" s="12">
        <v>4</v>
      </c>
      <c r="E25" s="12">
        <v>0</v>
      </c>
      <c r="F25" s="12">
        <v>294</v>
      </c>
      <c r="G25" s="12">
        <v>1</v>
      </c>
      <c r="H25" s="12">
        <v>58</v>
      </c>
      <c r="I25" s="12">
        <v>39</v>
      </c>
      <c r="J25" s="12">
        <v>7</v>
      </c>
      <c r="K25" s="12">
        <v>526</v>
      </c>
      <c r="L25" s="12">
        <v>4</v>
      </c>
      <c r="M25" s="12">
        <v>4</v>
      </c>
      <c r="N25" s="12">
        <v>362</v>
      </c>
      <c r="O25" s="12">
        <v>8</v>
      </c>
      <c r="P25" s="12">
        <v>75</v>
      </c>
      <c r="Q25" s="12">
        <v>61</v>
      </c>
      <c r="R25" s="12">
        <v>12</v>
      </c>
    </row>
    <row r="26" spans="2:18" ht="20.100000000000001" customHeight="1" thickBot="1" x14ac:dyDescent="0.25">
      <c r="B26" s="7" t="s">
        <v>17</v>
      </c>
      <c r="C26" s="12">
        <v>1194</v>
      </c>
      <c r="D26" s="12">
        <v>45</v>
      </c>
      <c r="E26" s="12">
        <v>6</v>
      </c>
      <c r="F26" s="12">
        <v>759</v>
      </c>
      <c r="G26" s="12">
        <v>20</v>
      </c>
      <c r="H26" s="12">
        <v>301</v>
      </c>
      <c r="I26" s="12">
        <v>44</v>
      </c>
      <c r="J26" s="12">
        <v>19</v>
      </c>
      <c r="K26" s="12">
        <v>1351</v>
      </c>
      <c r="L26" s="12">
        <v>41</v>
      </c>
      <c r="M26" s="12">
        <v>3</v>
      </c>
      <c r="N26" s="12">
        <v>915</v>
      </c>
      <c r="O26" s="12">
        <v>14</v>
      </c>
      <c r="P26" s="12">
        <v>327</v>
      </c>
      <c r="Q26" s="12">
        <v>45</v>
      </c>
      <c r="R26" s="12">
        <v>6</v>
      </c>
    </row>
    <row r="27" spans="2:18" ht="20.100000000000001" customHeight="1" thickBot="1" x14ac:dyDescent="0.25">
      <c r="B27" s="8" t="s">
        <v>18</v>
      </c>
      <c r="C27" s="12">
        <v>168</v>
      </c>
      <c r="D27" s="12">
        <v>0</v>
      </c>
      <c r="E27" s="12">
        <v>0</v>
      </c>
      <c r="F27" s="12">
        <v>159</v>
      </c>
      <c r="G27" s="12">
        <v>3</v>
      </c>
      <c r="H27" s="12">
        <v>2</v>
      </c>
      <c r="I27" s="12">
        <v>4</v>
      </c>
      <c r="J27" s="12">
        <v>0</v>
      </c>
      <c r="K27" s="12">
        <v>217</v>
      </c>
      <c r="L27" s="12">
        <v>0</v>
      </c>
      <c r="M27" s="12">
        <v>0</v>
      </c>
      <c r="N27" s="12">
        <v>182</v>
      </c>
      <c r="O27" s="12">
        <v>0</v>
      </c>
      <c r="P27" s="12">
        <v>35</v>
      </c>
      <c r="Q27" s="12">
        <v>0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f>SUM(C11:C27)</f>
        <v>40491</v>
      </c>
      <c r="D28" s="13">
        <f t="shared" ref="D28:R28" si="0">SUM(D11:D27)</f>
        <v>1413</v>
      </c>
      <c r="E28" s="13">
        <f t="shared" si="0"/>
        <v>124</v>
      </c>
      <c r="F28" s="13">
        <f t="shared" si="0"/>
        <v>26308</v>
      </c>
      <c r="G28" s="13">
        <f t="shared" si="0"/>
        <v>964</v>
      </c>
      <c r="H28" s="13">
        <f t="shared" si="0"/>
        <v>6056</v>
      </c>
      <c r="I28" s="13">
        <f t="shared" si="0"/>
        <v>3926</v>
      </c>
      <c r="J28" s="13">
        <f t="shared" si="0"/>
        <v>1700</v>
      </c>
      <c r="K28" s="13">
        <f t="shared" si="0"/>
        <v>41714</v>
      </c>
      <c r="L28" s="13">
        <f t="shared" si="0"/>
        <v>795</v>
      </c>
      <c r="M28" s="13">
        <f t="shared" si="0"/>
        <v>378</v>
      </c>
      <c r="N28" s="13">
        <f t="shared" si="0"/>
        <v>28770</v>
      </c>
      <c r="O28" s="13">
        <f t="shared" si="0"/>
        <v>571</v>
      </c>
      <c r="P28" s="13">
        <f t="shared" si="0"/>
        <v>5745</v>
      </c>
      <c r="Q28" s="13">
        <f t="shared" si="0"/>
        <v>3688</v>
      </c>
      <c r="R28" s="13">
        <f t="shared" si="0"/>
        <v>1767</v>
      </c>
    </row>
    <row r="32" spans="2:18" ht="44.25" customHeight="1" thickBot="1" x14ac:dyDescent="0.25">
      <c r="B32" s="14"/>
      <c r="C32" s="29" t="s">
        <v>110</v>
      </c>
      <c r="D32" s="30"/>
      <c r="E32" s="30"/>
      <c r="F32" s="30"/>
      <c r="G32" s="30"/>
      <c r="H32" s="30"/>
      <c r="I32" s="30"/>
      <c r="J32" s="30"/>
    </row>
    <row r="33" spans="2:10" ht="44.25" customHeight="1" thickBot="1" x14ac:dyDescent="0.25">
      <c r="B33" s="14"/>
      <c r="C33" s="31" t="s">
        <v>20</v>
      </c>
      <c r="D33" s="33" t="s">
        <v>28</v>
      </c>
      <c r="E33" s="24" t="s">
        <v>21</v>
      </c>
      <c r="F33" s="38" t="s">
        <v>22</v>
      </c>
      <c r="G33" s="39"/>
      <c r="H33" s="40"/>
      <c r="I33" s="24" t="s">
        <v>23</v>
      </c>
      <c r="J33" s="24" t="s">
        <v>24</v>
      </c>
    </row>
    <row r="34" spans="2:10" ht="44.25" customHeight="1" thickBot="1" x14ac:dyDescent="0.25">
      <c r="B34" s="14"/>
      <c r="C34" s="35"/>
      <c r="D34" s="36"/>
      <c r="E34" s="37"/>
      <c r="F34" s="10" t="s">
        <v>25</v>
      </c>
      <c r="G34" s="10" t="s">
        <v>26</v>
      </c>
      <c r="H34" s="10" t="s">
        <v>27</v>
      </c>
      <c r="I34" s="37"/>
      <c r="J34" s="37"/>
    </row>
    <row r="35" spans="2:10" ht="20.100000000000001" customHeight="1" thickBot="1" x14ac:dyDescent="0.25">
      <c r="B35" s="5" t="s">
        <v>2</v>
      </c>
      <c r="C35" s="15">
        <f t="shared" ref="C35:J35" si="1">IF(C11&gt;0,(K11-C11)/C11,"-")</f>
        <v>5.837711617046118E-3</v>
      </c>
      <c r="D35" s="15">
        <f t="shared" si="1"/>
        <v>-0.28295819935691319</v>
      </c>
      <c r="E35" s="15">
        <f t="shared" si="1"/>
        <v>-0.31372549019607843</v>
      </c>
      <c r="F35" s="15">
        <f t="shared" si="1"/>
        <v>1.152390780873753E-2</v>
      </c>
      <c r="G35" s="15">
        <f t="shared" si="1"/>
        <v>0.76190476190476186</v>
      </c>
      <c r="H35" s="15">
        <f t="shared" si="1"/>
        <v>-0.24289911851126347</v>
      </c>
      <c r="I35" s="15">
        <f t="shared" si="1"/>
        <v>-0.24758220502901354</v>
      </c>
      <c r="J35" s="15">
        <f t="shared" si="1"/>
        <v>2.1080000000000001</v>
      </c>
    </row>
    <row r="36" spans="2:10" ht="20.100000000000001" customHeight="1" thickBot="1" x14ac:dyDescent="0.25">
      <c r="B36" s="6" t="s">
        <v>3</v>
      </c>
      <c r="C36" s="15">
        <f t="shared" ref="C36:J36" si="2">IF(C12&gt;0,(K12-C12)/C12,"-")</f>
        <v>8.1334723670490092E-2</v>
      </c>
      <c r="D36" s="15">
        <f t="shared" si="2"/>
        <v>-0.61538461538461542</v>
      </c>
      <c r="E36" s="15" t="str">
        <f t="shared" si="2"/>
        <v>-</v>
      </c>
      <c r="F36" s="15">
        <f t="shared" si="2"/>
        <v>-5.8737151248164463E-2</v>
      </c>
      <c r="G36" s="15">
        <f t="shared" si="2"/>
        <v>-0.875</v>
      </c>
      <c r="H36" s="15">
        <f t="shared" si="2"/>
        <v>0.16483516483516483</v>
      </c>
      <c r="I36" s="15">
        <f t="shared" si="2"/>
        <v>1.7627118644067796</v>
      </c>
      <c r="J36" s="15">
        <f t="shared" si="2"/>
        <v>-0.75</v>
      </c>
    </row>
    <row r="37" spans="2:10" ht="20.100000000000001" customHeight="1" thickBot="1" x14ac:dyDescent="0.25">
      <c r="B37" s="6" t="s">
        <v>4</v>
      </c>
      <c r="C37" s="15">
        <f t="shared" ref="C37:J37" si="3">IF(C13&gt;0,(K13-C13)/C13,"-")</f>
        <v>0.13896848137535817</v>
      </c>
      <c r="D37" s="15">
        <f t="shared" si="3"/>
        <v>-0.15384615384615385</v>
      </c>
      <c r="E37" s="15">
        <f t="shared" si="3"/>
        <v>0</v>
      </c>
      <c r="F37" s="15">
        <f t="shared" si="3"/>
        <v>8.3682008368200833E-2</v>
      </c>
      <c r="G37" s="15">
        <f t="shared" si="3"/>
        <v>-0.2</v>
      </c>
      <c r="H37" s="15">
        <f t="shared" si="3"/>
        <v>-4.2372881355932202E-2</v>
      </c>
      <c r="I37" s="15">
        <f t="shared" si="3"/>
        <v>0.7567567567567568</v>
      </c>
      <c r="J37" s="15">
        <f t="shared" si="3"/>
        <v>1</v>
      </c>
    </row>
    <row r="38" spans="2:10" ht="20.100000000000001" customHeight="1" thickBot="1" x14ac:dyDescent="0.25">
      <c r="B38" s="6" t="s">
        <v>5</v>
      </c>
      <c r="C38" s="15">
        <f t="shared" ref="C38:J38" si="4">IF(C14&gt;0,(K14-C14)/C14,"-")</f>
        <v>5.0348567002323777E-2</v>
      </c>
      <c r="D38" s="15">
        <f t="shared" si="4"/>
        <v>-8.6956521739130432E-2</v>
      </c>
      <c r="E38" s="15" t="str">
        <f t="shared" si="4"/>
        <v>-</v>
      </c>
      <c r="F38" s="15">
        <f t="shared" si="4"/>
        <v>6.0948081264108354E-2</v>
      </c>
      <c r="G38" s="15">
        <f t="shared" si="4"/>
        <v>-0.13333333333333333</v>
      </c>
      <c r="H38" s="15">
        <f t="shared" si="4"/>
        <v>0.10948905109489052</v>
      </c>
      <c r="I38" s="15">
        <f t="shared" si="4"/>
        <v>1.0810810810810811E-2</v>
      </c>
      <c r="J38" s="15">
        <f t="shared" si="4"/>
        <v>0.14285714285714285</v>
      </c>
    </row>
    <row r="39" spans="2:10" ht="20.100000000000001" customHeight="1" thickBot="1" x14ac:dyDescent="0.25">
      <c r="B39" s="6" t="s">
        <v>6</v>
      </c>
      <c r="C39" s="15">
        <f t="shared" ref="C39:J39" si="5">IF(C15&gt;0,(K15-C15)/C15,"-")</f>
        <v>-5.7155516171909615E-2</v>
      </c>
      <c r="D39" s="15">
        <f t="shared" si="5"/>
        <v>-0.72164948453608246</v>
      </c>
      <c r="E39" s="15">
        <f t="shared" si="5"/>
        <v>4</v>
      </c>
      <c r="F39" s="15">
        <f t="shared" si="5"/>
        <v>9.485094850948509E-3</v>
      </c>
      <c r="G39" s="15">
        <f t="shared" si="5"/>
        <v>0</v>
      </c>
      <c r="H39" s="15">
        <f t="shared" si="5"/>
        <v>-2.3972602739726026E-2</v>
      </c>
      <c r="I39" s="15">
        <f t="shared" si="5"/>
        <v>-0.23987538940809969</v>
      </c>
      <c r="J39" s="15">
        <f t="shared" si="5"/>
        <v>0.1891891891891892</v>
      </c>
    </row>
    <row r="40" spans="2:10" ht="20.100000000000001" customHeight="1" thickBot="1" x14ac:dyDescent="0.25">
      <c r="B40" s="6" t="s">
        <v>7</v>
      </c>
      <c r="C40" s="15">
        <f t="shared" ref="C40:J40" si="6">IF(C16&gt;0,(K16-C16)/C16,"-")</f>
        <v>9.862385321100918E-2</v>
      </c>
      <c r="D40" s="15">
        <f t="shared" si="6"/>
        <v>0</v>
      </c>
      <c r="E40" s="15" t="str">
        <f t="shared" si="6"/>
        <v>-</v>
      </c>
      <c r="F40" s="15">
        <f t="shared" si="6"/>
        <v>0.21653543307086615</v>
      </c>
      <c r="G40" s="15" t="str">
        <f t="shared" si="6"/>
        <v>-</v>
      </c>
      <c r="H40" s="15">
        <f t="shared" si="6"/>
        <v>0.11538461538461539</v>
      </c>
      <c r="I40" s="15">
        <f t="shared" si="6"/>
        <v>0.18181818181818182</v>
      </c>
      <c r="J40" s="15">
        <f t="shared" si="6"/>
        <v>-0.2076923076923077</v>
      </c>
    </row>
    <row r="41" spans="2:10" ht="20.100000000000001" customHeight="1" thickBot="1" x14ac:dyDescent="0.25">
      <c r="B41" s="6" t="s">
        <v>8</v>
      </c>
      <c r="C41" s="15">
        <f t="shared" ref="C41:J41" si="7">IF(C17&gt;0,(K17-C17)/C17,"-")</f>
        <v>2.1538461538461538E-2</v>
      </c>
      <c r="D41" s="15">
        <f t="shared" si="7"/>
        <v>-0.77922077922077926</v>
      </c>
      <c r="E41" s="15" t="str">
        <f t="shared" si="7"/>
        <v>-</v>
      </c>
      <c r="F41" s="15">
        <f t="shared" si="7"/>
        <v>6.7287784679089024E-2</v>
      </c>
      <c r="G41" s="15">
        <f t="shared" si="7"/>
        <v>-0.15789473684210525</v>
      </c>
      <c r="H41" s="15">
        <f t="shared" si="7"/>
        <v>1.9047619047619049E-2</v>
      </c>
      <c r="I41" s="15">
        <f t="shared" si="7"/>
        <v>0.65217391304347827</v>
      </c>
      <c r="J41" s="15">
        <f t="shared" si="7"/>
        <v>0.8</v>
      </c>
    </row>
    <row r="42" spans="2:10" ht="20.100000000000001" customHeight="1" thickBot="1" x14ac:dyDescent="0.25">
      <c r="B42" s="6" t="s">
        <v>9</v>
      </c>
      <c r="C42" s="15">
        <f t="shared" ref="C42:J42" si="8">IF(C18&gt;0,(K18-C18)/C18,"-")</f>
        <v>0.17765273311897106</v>
      </c>
      <c r="D42" s="15">
        <f t="shared" si="8"/>
        <v>0.25</v>
      </c>
      <c r="E42" s="15">
        <f t="shared" si="8"/>
        <v>6</v>
      </c>
      <c r="F42" s="15">
        <f t="shared" si="8"/>
        <v>0.10388349514563107</v>
      </c>
      <c r="G42" s="15">
        <f t="shared" si="8"/>
        <v>0.625</v>
      </c>
      <c r="H42" s="15">
        <f t="shared" si="8"/>
        <v>0.29508196721311475</v>
      </c>
      <c r="I42" s="15">
        <f t="shared" si="8"/>
        <v>1.84375</v>
      </c>
      <c r="J42" s="15">
        <f t="shared" si="8"/>
        <v>-0.45454545454545453</v>
      </c>
    </row>
    <row r="43" spans="2:10" ht="20.100000000000001" customHeight="1" thickBot="1" x14ac:dyDescent="0.25">
      <c r="B43" s="6" t="s">
        <v>10</v>
      </c>
      <c r="C43" s="15">
        <f t="shared" ref="C43:J43" si="9">IF(C19&gt;0,(K19-C19)/C19,"-")</f>
        <v>4.6699760985475271E-2</v>
      </c>
      <c r="D43" s="15">
        <f t="shared" si="9"/>
        <v>-0.63685636856368566</v>
      </c>
      <c r="E43" s="15">
        <f t="shared" si="9"/>
        <v>-0.40740740740740738</v>
      </c>
      <c r="F43" s="15">
        <f t="shared" si="9"/>
        <v>0.27362265312403816</v>
      </c>
      <c r="G43" s="15">
        <f t="shared" si="9"/>
        <v>-0.620817843866171</v>
      </c>
      <c r="H43" s="15">
        <f t="shared" si="9"/>
        <v>-0.125</v>
      </c>
      <c r="I43" s="15">
        <f t="shared" si="9"/>
        <v>-0.15675675675675677</v>
      </c>
      <c r="J43" s="15">
        <f t="shared" si="9"/>
        <v>-0.4</v>
      </c>
    </row>
    <row r="44" spans="2:10" ht="20.100000000000001" customHeight="1" thickBot="1" x14ac:dyDescent="0.25">
      <c r="B44" s="6" t="s">
        <v>11</v>
      </c>
      <c r="C44" s="15">
        <f t="shared" ref="C44:J44" si="10">IF(C20&gt;0,(K20-C20)/C20,"-")</f>
        <v>3.7988422575976843E-2</v>
      </c>
      <c r="D44" s="15">
        <f t="shared" si="10"/>
        <v>-0.34426229508196721</v>
      </c>
      <c r="E44" s="15">
        <f t="shared" si="10"/>
        <v>22.75</v>
      </c>
      <c r="F44" s="15">
        <f t="shared" si="10"/>
        <v>5.2376627308507416E-2</v>
      </c>
      <c r="G44" s="15">
        <f t="shared" si="10"/>
        <v>-0.13580246913580246</v>
      </c>
      <c r="H44" s="15">
        <f t="shared" si="10"/>
        <v>-8.1339712918660281E-2</v>
      </c>
      <c r="I44" s="15">
        <f t="shared" si="10"/>
        <v>1.384083044982699E-2</v>
      </c>
      <c r="J44" s="15">
        <f t="shared" si="10"/>
        <v>-0.43089430894308944</v>
      </c>
    </row>
    <row r="45" spans="2:10" ht="20.100000000000001" customHeight="1" thickBot="1" x14ac:dyDescent="0.25">
      <c r="B45" s="6" t="s">
        <v>12</v>
      </c>
      <c r="C45" s="15">
        <f t="shared" ref="C45:J45" si="11">IF(C21&gt;0,(K21-C21)/C21,"-")</f>
        <v>-1.2269938650306749E-2</v>
      </c>
      <c r="D45" s="15">
        <f t="shared" si="11"/>
        <v>11</v>
      </c>
      <c r="E45" s="15">
        <f t="shared" si="11"/>
        <v>-1</v>
      </c>
      <c r="F45" s="15">
        <f t="shared" si="11"/>
        <v>-1.6241299303944315E-2</v>
      </c>
      <c r="G45" s="15">
        <f t="shared" si="11"/>
        <v>0.66666666666666663</v>
      </c>
      <c r="H45" s="15">
        <f t="shared" si="11"/>
        <v>0.10294117647058823</v>
      </c>
      <c r="I45" s="15">
        <f t="shared" si="11"/>
        <v>-0.39215686274509803</v>
      </c>
      <c r="J45" s="15">
        <f t="shared" si="11"/>
        <v>-0.10526315789473684</v>
      </c>
    </row>
    <row r="46" spans="2:10" ht="20.100000000000001" customHeight="1" thickBot="1" x14ac:dyDescent="0.25">
      <c r="B46" s="6" t="s">
        <v>13</v>
      </c>
      <c r="C46" s="15">
        <f t="shared" ref="C46:J46" si="12">IF(C22&gt;0,(K22-C22)/C22,"-")</f>
        <v>0.18821165438713999</v>
      </c>
      <c r="D46" s="15">
        <f t="shared" si="12"/>
        <v>-0.35106382978723405</v>
      </c>
      <c r="E46" s="15">
        <f t="shared" si="12"/>
        <v>-1</v>
      </c>
      <c r="F46" s="15">
        <f t="shared" si="12"/>
        <v>0.47613997879109227</v>
      </c>
      <c r="G46" s="15">
        <f t="shared" si="12"/>
        <v>-0.87012987012987009</v>
      </c>
      <c r="H46" s="15">
        <f t="shared" si="12"/>
        <v>0.54216867469879515</v>
      </c>
      <c r="I46" s="15">
        <f t="shared" si="12"/>
        <v>0.23966942148760331</v>
      </c>
      <c r="J46" s="15">
        <f t="shared" si="12"/>
        <v>-0.35</v>
      </c>
    </row>
    <row r="47" spans="2:10" ht="20.100000000000001" customHeight="1" thickBot="1" x14ac:dyDescent="0.25">
      <c r="B47" s="6" t="s">
        <v>14</v>
      </c>
      <c r="C47" s="15">
        <f t="shared" ref="C47:J47" si="13">IF(C23&gt;0,(K23-C23)/C23,"-")</f>
        <v>-9.6890817064352857E-3</v>
      </c>
      <c r="D47" s="15">
        <f t="shared" si="13"/>
        <v>-0.14285714285714285</v>
      </c>
      <c r="E47" s="15">
        <f t="shared" si="13"/>
        <v>-0.77272727272727271</v>
      </c>
      <c r="F47" s="15">
        <f t="shared" si="13"/>
        <v>2.1640337589266392E-2</v>
      </c>
      <c r="G47" s="15">
        <f t="shared" si="13"/>
        <v>-0.5611510791366906</v>
      </c>
      <c r="H47" s="15">
        <f t="shared" si="13"/>
        <v>-5.790190735694823E-2</v>
      </c>
      <c r="I47" s="15">
        <f t="shared" si="13"/>
        <v>-2.5787965616045846E-2</v>
      </c>
      <c r="J47" s="15">
        <f t="shared" si="13"/>
        <v>0.10861423220973783</v>
      </c>
    </row>
    <row r="48" spans="2:10" ht="20.100000000000001" customHeight="1" thickBot="1" x14ac:dyDescent="0.25">
      <c r="B48" s="6" t="s">
        <v>15</v>
      </c>
      <c r="C48" s="15">
        <f t="shared" ref="C48:J48" si="14">IF(C24&gt;0,(K24-C24)/C24,"-")</f>
        <v>-0.11749615187275526</v>
      </c>
      <c r="D48" s="15">
        <f t="shared" si="14"/>
        <v>-1</v>
      </c>
      <c r="E48" s="15" t="str">
        <f t="shared" si="14"/>
        <v>-</v>
      </c>
      <c r="F48" s="15">
        <f t="shared" si="14"/>
        <v>0.25829875518672202</v>
      </c>
      <c r="G48" s="15">
        <f t="shared" si="14"/>
        <v>0.2857142857142857</v>
      </c>
      <c r="H48" s="15">
        <f t="shared" si="14"/>
        <v>4.7169811320754715E-3</v>
      </c>
      <c r="I48" s="15">
        <f t="shared" si="14"/>
        <v>-0.6095890410958904</v>
      </c>
      <c r="J48" s="15">
        <f t="shared" si="14"/>
        <v>-0.59554730983302406</v>
      </c>
    </row>
    <row r="49" spans="2:10" ht="20.100000000000001" customHeight="1" thickBot="1" x14ac:dyDescent="0.25">
      <c r="B49" s="6" t="s">
        <v>16</v>
      </c>
      <c r="C49" s="15">
        <f t="shared" ref="C49:J49" si="15">IF(C25&gt;0,(K25-C25)/C25,"-")</f>
        <v>0.30521091811414391</v>
      </c>
      <c r="D49" s="15">
        <f t="shared" si="15"/>
        <v>0</v>
      </c>
      <c r="E49" s="15" t="str">
        <f t="shared" si="15"/>
        <v>-</v>
      </c>
      <c r="F49" s="15">
        <f t="shared" si="15"/>
        <v>0.23129251700680273</v>
      </c>
      <c r="G49" s="15">
        <f t="shared" si="15"/>
        <v>7</v>
      </c>
      <c r="H49" s="15">
        <f t="shared" si="15"/>
        <v>0.29310344827586204</v>
      </c>
      <c r="I49" s="15">
        <f t="shared" si="15"/>
        <v>0.5641025641025641</v>
      </c>
      <c r="J49" s="15">
        <f t="shared" si="15"/>
        <v>0.7142857142857143</v>
      </c>
    </row>
    <row r="50" spans="2:10" ht="20.100000000000001" customHeight="1" thickBot="1" x14ac:dyDescent="0.25">
      <c r="B50" s="7" t="s">
        <v>17</v>
      </c>
      <c r="C50" s="15">
        <f t="shared" ref="C50:J50" si="16">IF(C26&gt;0,(K26-C26)/C26,"-")</f>
        <v>0.13149078726968175</v>
      </c>
      <c r="D50" s="15">
        <f t="shared" si="16"/>
        <v>-8.8888888888888892E-2</v>
      </c>
      <c r="E50" s="15">
        <f t="shared" si="16"/>
        <v>-0.5</v>
      </c>
      <c r="F50" s="15">
        <f t="shared" si="16"/>
        <v>0.20553359683794467</v>
      </c>
      <c r="G50" s="15">
        <f t="shared" si="16"/>
        <v>-0.3</v>
      </c>
      <c r="H50" s="15">
        <f t="shared" si="16"/>
        <v>8.6378737541528236E-2</v>
      </c>
      <c r="I50" s="15">
        <f t="shared" si="16"/>
        <v>2.2727272727272728E-2</v>
      </c>
      <c r="J50" s="15">
        <f t="shared" si="16"/>
        <v>-0.68421052631578949</v>
      </c>
    </row>
    <row r="51" spans="2:10" ht="20.100000000000001" customHeight="1" thickBot="1" x14ac:dyDescent="0.25">
      <c r="B51" s="8" t="s">
        <v>18</v>
      </c>
      <c r="C51" s="15">
        <f t="shared" ref="C51:J51" si="17">IF(C27&gt;0,(K27-C27)/C27,"-")</f>
        <v>0.29166666666666669</v>
      </c>
      <c r="D51" s="15" t="str">
        <f t="shared" si="17"/>
        <v>-</v>
      </c>
      <c r="E51" s="15" t="str">
        <f t="shared" si="17"/>
        <v>-</v>
      </c>
      <c r="F51" s="15">
        <f t="shared" si="17"/>
        <v>0.14465408805031446</v>
      </c>
      <c r="G51" s="15">
        <f t="shared" si="17"/>
        <v>-1</v>
      </c>
      <c r="H51" s="15">
        <f t="shared" si="17"/>
        <v>16.5</v>
      </c>
      <c r="I51" s="15">
        <f t="shared" si="17"/>
        <v>-1</v>
      </c>
      <c r="J51" s="15" t="str">
        <f t="shared" si="17"/>
        <v>-</v>
      </c>
    </row>
    <row r="52" spans="2:10" ht="20.100000000000001" customHeight="1" thickBot="1" x14ac:dyDescent="0.25">
      <c r="B52" s="9" t="s">
        <v>19</v>
      </c>
      <c r="C52" s="16">
        <f t="shared" ref="C52:J52" si="18">IF(C28&gt;0,(K28-C28)/C28,"-")</f>
        <v>3.0204242918179348E-2</v>
      </c>
      <c r="D52" s="16">
        <f t="shared" si="18"/>
        <v>-0.43736730360934184</v>
      </c>
      <c r="E52" s="16">
        <f t="shared" si="18"/>
        <v>2.0483870967741935</v>
      </c>
      <c r="F52" s="16">
        <f t="shared" si="18"/>
        <v>9.3583700775429532E-2</v>
      </c>
      <c r="G52" s="16">
        <f t="shared" si="18"/>
        <v>-0.40767634854771784</v>
      </c>
      <c r="H52" s="16">
        <f t="shared" si="18"/>
        <v>-5.1354029062087185E-2</v>
      </c>
      <c r="I52" s="16">
        <f t="shared" si="18"/>
        <v>-6.062149770759042E-2</v>
      </c>
      <c r="J52" s="16">
        <f t="shared" si="18"/>
        <v>3.9411764705882354E-2</v>
      </c>
    </row>
  </sheetData>
  <mergeCells count="21">
    <mergeCell ref="C32:J32"/>
    <mergeCell ref="C33:C34"/>
    <mergeCell ref="D33:D34"/>
    <mergeCell ref="E33:E34"/>
    <mergeCell ref="F33:H33"/>
    <mergeCell ref="I33:I34"/>
    <mergeCell ref="J33:J34"/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1"/>
      <c r="B8" s="42"/>
      <c r="C8" s="29" t="s">
        <v>108</v>
      </c>
      <c r="D8" s="30"/>
      <c r="E8" s="30"/>
      <c r="F8" s="30"/>
      <c r="G8" s="29" t="s">
        <v>109</v>
      </c>
      <c r="H8" s="30"/>
      <c r="I8" s="30"/>
      <c r="J8" s="30"/>
      <c r="K8" s="29" t="s">
        <v>111</v>
      </c>
      <c r="L8" s="30"/>
      <c r="M8" s="30"/>
      <c r="N8" s="30"/>
    </row>
    <row r="9" spans="1:14" ht="44.25" customHeight="1" thickBot="1" x14ac:dyDescent="0.25">
      <c r="A9" s="41"/>
      <c r="B9" s="43"/>
      <c r="C9" s="27" t="s">
        <v>29</v>
      </c>
      <c r="D9" s="27"/>
      <c r="E9" s="28"/>
      <c r="F9" s="24" t="s">
        <v>32</v>
      </c>
      <c r="G9" s="45" t="s">
        <v>29</v>
      </c>
      <c r="H9" s="27" t="s">
        <v>30</v>
      </c>
      <c r="I9" s="28" t="s">
        <v>31</v>
      </c>
      <c r="J9" s="24" t="s">
        <v>32</v>
      </c>
      <c r="K9" s="45" t="s">
        <v>29</v>
      </c>
      <c r="L9" s="27" t="s">
        <v>30</v>
      </c>
      <c r="M9" s="28" t="s">
        <v>31</v>
      </c>
      <c r="N9" s="24" t="s">
        <v>32</v>
      </c>
    </row>
    <row r="10" spans="1:14" ht="44.25" customHeight="1" thickBot="1" x14ac:dyDescent="0.25">
      <c r="A10" s="41"/>
      <c r="B10" s="43"/>
      <c r="C10" s="22" t="s">
        <v>33</v>
      </c>
      <c r="D10" s="22" t="s">
        <v>34</v>
      </c>
      <c r="E10" s="22" t="s">
        <v>35</v>
      </c>
      <c r="F10" s="44"/>
      <c r="G10" s="10" t="s">
        <v>33</v>
      </c>
      <c r="H10" s="10" t="s">
        <v>34</v>
      </c>
      <c r="I10" s="10" t="s">
        <v>35</v>
      </c>
      <c r="J10" s="44"/>
      <c r="K10" s="10" t="s">
        <v>33</v>
      </c>
      <c r="L10" s="10" t="s">
        <v>34</v>
      </c>
      <c r="M10" s="10" t="s">
        <v>35</v>
      </c>
      <c r="N10" s="44"/>
    </row>
    <row r="11" spans="1:14" ht="20.100000000000001" customHeight="1" thickBot="1" x14ac:dyDescent="0.25">
      <c r="B11" s="5" t="s">
        <v>2</v>
      </c>
      <c r="C11" s="12">
        <v>617</v>
      </c>
      <c r="D11" s="12">
        <v>425</v>
      </c>
      <c r="E11" s="12">
        <v>192</v>
      </c>
      <c r="F11" s="15">
        <f>+C11/'Evolución Denuncias'!C11</f>
        <v>7.20373613543491E-2</v>
      </c>
      <c r="G11" s="12">
        <v>663</v>
      </c>
      <c r="H11" s="12">
        <v>525</v>
      </c>
      <c r="I11" s="12">
        <v>138</v>
      </c>
      <c r="J11" s="15">
        <f>+G11/'Evolución Denuncias'!K11</f>
        <v>7.6958792803250145E-2</v>
      </c>
      <c r="K11" s="15">
        <f t="shared" ref="K11:M28" si="0">IF(C11&gt;0,(G11-C11)/C11,"-")</f>
        <v>7.4554294975688815E-2</v>
      </c>
      <c r="L11" s="15">
        <f t="shared" si="0"/>
        <v>0.23529411764705882</v>
      </c>
      <c r="M11" s="15">
        <f t="shared" si="0"/>
        <v>-0.28125</v>
      </c>
      <c r="N11" s="15">
        <f>+(J11-F11)/F11</f>
        <v>6.8317763954355668E-2</v>
      </c>
    </row>
    <row r="12" spans="1:14" ht="20.100000000000001" customHeight="1" thickBot="1" x14ac:dyDescent="0.25">
      <c r="B12" s="6" t="s">
        <v>3</v>
      </c>
      <c r="C12" s="12">
        <v>118</v>
      </c>
      <c r="D12" s="12">
        <v>67</v>
      </c>
      <c r="E12" s="12">
        <v>51</v>
      </c>
      <c r="F12" s="15">
        <f>+C12/'Evolución Denuncias'!C12</f>
        <v>0.12304483837330553</v>
      </c>
      <c r="G12" s="12">
        <v>74</v>
      </c>
      <c r="H12" s="12">
        <v>55</v>
      </c>
      <c r="I12" s="12">
        <v>19</v>
      </c>
      <c r="J12" s="15">
        <f>+G12/'Evolución Denuncias'!K12</f>
        <v>7.1359691417550622E-2</v>
      </c>
      <c r="K12" s="15">
        <f t="shared" si="0"/>
        <v>-0.3728813559322034</v>
      </c>
      <c r="L12" s="15">
        <f t="shared" si="0"/>
        <v>-0.17910447761194029</v>
      </c>
      <c r="M12" s="15">
        <f t="shared" si="0"/>
        <v>-0.62745098039215685</v>
      </c>
      <c r="N12" s="15">
        <f t="shared" ref="N12:N28" si="1">+(J12-F12)/F12</f>
        <v>-0.42005132144549961</v>
      </c>
    </row>
    <row r="13" spans="1:14" ht="20.100000000000001" customHeight="1" thickBot="1" x14ac:dyDescent="0.25">
      <c r="B13" s="6" t="s">
        <v>4</v>
      </c>
      <c r="C13" s="12">
        <v>116</v>
      </c>
      <c r="D13" s="12">
        <v>87</v>
      </c>
      <c r="E13" s="12">
        <v>29</v>
      </c>
      <c r="F13" s="15">
        <f>+C13/'Evolución Denuncias'!C13</f>
        <v>0.166189111747851</v>
      </c>
      <c r="G13" s="12">
        <v>118</v>
      </c>
      <c r="H13" s="12">
        <v>96</v>
      </c>
      <c r="I13" s="12">
        <v>22</v>
      </c>
      <c r="J13" s="15">
        <f>+G13/'Evolución Denuncias'!K13</f>
        <v>0.14842767295597484</v>
      </c>
      <c r="K13" s="15">
        <f t="shared" si="0"/>
        <v>1.7241379310344827E-2</v>
      </c>
      <c r="L13" s="15">
        <f t="shared" si="0"/>
        <v>0.10344827586206896</v>
      </c>
      <c r="M13" s="15">
        <f t="shared" si="0"/>
        <v>-0.2413793103448276</v>
      </c>
      <c r="N13" s="15">
        <f t="shared" si="1"/>
        <v>-0.1068748644545652</v>
      </c>
    </row>
    <row r="14" spans="1:14" ht="20.100000000000001" customHeight="1" thickBot="1" x14ac:dyDescent="0.25">
      <c r="B14" s="6" t="s">
        <v>5</v>
      </c>
      <c r="C14" s="12">
        <v>92</v>
      </c>
      <c r="D14" s="12">
        <v>56</v>
      </c>
      <c r="E14" s="12">
        <v>36</v>
      </c>
      <c r="F14" s="15">
        <f>+C14/'Evolución Denuncias'!C14</f>
        <v>7.1262587141750586E-2</v>
      </c>
      <c r="G14" s="12">
        <v>129</v>
      </c>
      <c r="H14" s="12">
        <v>86</v>
      </c>
      <c r="I14" s="12">
        <v>43</v>
      </c>
      <c r="J14" s="15">
        <f>+G14/'Evolución Denuncias'!K14</f>
        <v>9.5132743362831854E-2</v>
      </c>
      <c r="K14" s="15">
        <f t="shared" si="0"/>
        <v>0.40217391304347827</v>
      </c>
      <c r="L14" s="15">
        <f t="shared" si="0"/>
        <v>0.5357142857142857</v>
      </c>
      <c r="M14" s="15">
        <f t="shared" si="0"/>
        <v>0.19444444444444445</v>
      </c>
      <c r="N14" s="15">
        <f t="shared" si="1"/>
        <v>0.33496056175452082</v>
      </c>
    </row>
    <row r="15" spans="1:14" ht="20.100000000000001" customHeight="1" thickBot="1" x14ac:dyDescent="0.25">
      <c r="B15" s="6" t="s">
        <v>6</v>
      </c>
      <c r="C15" s="12">
        <v>244</v>
      </c>
      <c r="D15" s="12">
        <v>157</v>
      </c>
      <c r="E15" s="12">
        <v>87</v>
      </c>
      <c r="F15" s="15">
        <f>+C15/'Evolución Denuncias'!C15</f>
        <v>0.10810810810810811</v>
      </c>
      <c r="G15" s="12">
        <v>262</v>
      </c>
      <c r="H15" s="12">
        <v>166</v>
      </c>
      <c r="I15" s="12">
        <v>96</v>
      </c>
      <c r="J15" s="15">
        <f>+G15/'Evolución Denuncias'!K15</f>
        <v>0.1231203007518797</v>
      </c>
      <c r="K15" s="15">
        <f t="shared" si="0"/>
        <v>7.3770491803278687E-2</v>
      </c>
      <c r="L15" s="15">
        <f t="shared" si="0"/>
        <v>5.7324840764331211E-2</v>
      </c>
      <c r="M15" s="15">
        <f t="shared" si="0"/>
        <v>0.10344827586206896</v>
      </c>
      <c r="N15" s="15">
        <f t="shared" si="1"/>
        <v>0.13886278195488716</v>
      </c>
    </row>
    <row r="16" spans="1:14" ht="20.100000000000001" customHeight="1" thickBot="1" x14ac:dyDescent="0.25">
      <c r="B16" s="6" t="s">
        <v>7</v>
      </c>
      <c r="C16" s="12">
        <v>16</v>
      </c>
      <c r="D16" s="12">
        <v>10</v>
      </c>
      <c r="E16" s="12">
        <v>6</v>
      </c>
      <c r="F16" s="15">
        <f>+C16/'Evolución Denuncias'!C16</f>
        <v>3.669724770642202E-2</v>
      </c>
      <c r="G16" s="12">
        <v>18</v>
      </c>
      <c r="H16" s="12">
        <v>14</v>
      </c>
      <c r="I16" s="12">
        <v>4</v>
      </c>
      <c r="J16" s="15">
        <f>+G16/'Evolución Denuncias'!K16</f>
        <v>3.7578288100208766E-2</v>
      </c>
      <c r="K16" s="15">
        <f t="shared" si="0"/>
        <v>0.125</v>
      </c>
      <c r="L16" s="15">
        <f t="shared" si="0"/>
        <v>0.4</v>
      </c>
      <c r="M16" s="15">
        <f t="shared" si="0"/>
        <v>-0.33333333333333331</v>
      </c>
      <c r="N16" s="15">
        <f t="shared" si="1"/>
        <v>2.4008350730688823E-2</v>
      </c>
    </row>
    <row r="17" spans="2:14" ht="20.100000000000001" customHeight="1" thickBot="1" x14ac:dyDescent="0.25">
      <c r="B17" s="6" t="s">
        <v>8</v>
      </c>
      <c r="C17" s="12">
        <v>149</v>
      </c>
      <c r="D17" s="12">
        <v>96</v>
      </c>
      <c r="E17" s="12">
        <v>53</v>
      </c>
      <c r="F17" s="15">
        <f>+C17/'Evolución Denuncias'!C17</f>
        <v>0.11461538461538462</v>
      </c>
      <c r="G17" s="12">
        <v>178</v>
      </c>
      <c r="H17" s="12">
        <v>131</v>
      </c>
      <c r="I17" s="12">
        <v>47</v>
      </c>
      <c r="J17" s="15">
        <f>+G17/'Evolución Denuncias'!K17</f>
        <v>0.13403614457831325</v>
      </c>
      <c r="K17" s="15">
        <f t="shared" si="0"/>
        <v>0.19463087248322147</v>
      </c>
      <c r="L17" s="15">
        <f t="shared" si="0"/>
        <v>0.36458333333333331</v>
      </c>
      <c r="M17" s="15">
        <f t="shared" si="0"/>
        <v>-0.11320754716981132</v>
      </c>
      <c r="N17" s="15">
        <f t="shared" si="1"/>
        <v>0.16944287215978004</v>
      </c>
    </row>
    <row r="18" spans="2:14" ht="20.100000000000001" customHeight="1" thickBot="1" x14ac:dyDescent="0.25">
      <c r="B18" s="6" t="s">
        <v>9</v>
      </c>
      <c r="C18" s="12">
        <v>126</v>
      </c>
      <c r="D18" s="12">
        <v>77</v>
      </c>
      <c r="E18" s="12">
        <v>49</v>
      </c>
      <c r="F18" s="15">
        <f>+C18/'Evolución Denuncias'!C18</f>
        <v>0.10128617363344052</v>
      </c>
      <c r="G18" s="12">
        <v>67</v>
      </c>
      <c r="H18" s="12">
        <v>46</v>
      </c>
      <c r="I18" s="12">
        <v>21</v>
      </c>
      <c r="J18" s="15">
        <f>+G18/'Evolución Denuncias'!K18</f>
        <v>4.5733788395904439E-2</v>
      </c>
      <c r="K18" s="15">
        <f t="shared" si="0"/>
        <v>-0.46825396825396826</v>
      </c>
      <c r="L18" s="15">
        <f t="shared" si="0"/>
        <v>-0.40259740259740262</v>
      </c>
      <c r="M18" s="15">
        <f t="shared" si="0"/>
        <v>-0.5714285714285714</v>
      </c>
      <c r="N18" s="15">
        <f t="shared" si="1"/>
        <v>-0.54846958123408629</v>
      </c>
    </row>
    <row r="19" spans="2:14" ht="20.100000000000001" customHeight="1" thickBot="1" x14ac:dyDescent="0.25">
      <c r="B19" s="6" t="s">
        <v>10</v>
      </c>
      <c r="C19" s="12">
        <v>602</v>
      </c>
      <c r="D19" s="12">
        <v>339</v>
      </c>
      <c r="E19" s="12">
        <v>263</v>
      </c>
      <c r="F19" s="15">
        <f>+C19/'Evolución Denuncias'!C19</f>
        <v>0.11068211068211069</v>
      </c>
      <c r="G19" s="12">
        <v>636</v>
      </c>
      <c r="H19" s="12">
        <v>366</v>
      </c>
      <c r="I19" s="12">
        <v>270</v>
      </c>
      <c r="J19" s="15">
        <f>+G19/'Evolución Denuncias'!K19</f>
        <v>0.1117161426313016</v>
      </c>
      <c r="K19" s="15">
        <f t="shared" si="0"/>
        <v>5.647840531561462E-2</v>
      </c>
      <c r="L19" s="15">
        <f t="shared" si="0"/>
        <v>7.9646017699115043E-2</v>
      </c>
      <c r="M19" s="15">
        <f t="shared" si="0"/>
        <v>2.6615969581749048E-2</v>
      </c>
      <c r="N19" s="15">
        <f t="shared" si="1"/>
        <v>9.3423584246667205E-3</v>
      </c>
    </row>
    <row r="20" spans="2:14" ht="20.100000000000001" customHeight="1" thickBot="1" x14ac:dyDescent="0.25">
      <c r="B20" s="6" t="s">
        <v>11</v>
      </c>
      <c r="C20" s="12">
        <v>617</v>
      </c>
      <c r="D20" s="12">
        <v>366</v>
      </c>
      <c r="E20" s="12">
        <v>251</v>
      </c>
      <c r="F20" s="15">
        <f>+C20/'Evolución Denuncias'!C20</f>
        <v>0.11161360347322721</v>
      </c>
      <c r="G20" s="12">
        <v>657</v>
      </c>
      <c r="H20" s="12">
        <v>416</v>
      </c>
      <c r="I20" s="12">
        <v>241</v>
      </c>
      <c r="J20" s="15">
        <f>+G20/'Evolución Denuncias'!K20</f>
        <v>0.11449982572324852</v>
      </c>
      <c r="K20" s="15">
        <f t="shared" si="0"/>
        <v>6.4829821717990274E-2</v>
      </c>
      <c r="L20" s="15">
        <f t="shared" si="0"/>
        <v>0.13661202185792351</v>
      </c>
      <c r="M20" s="15">
        <f t="shared" si="0"/>
        <v>-3.9840637450199202E-2</v>
      </c>
      <c r="N20" s="15">
        <f t="shared" si="1"/>
        <v>2.5859054453999615E-2</v>
      </c>
    </row>
    <row r="21" spans="2:14" ht="20.100000000000001" customHeight="1" thickBot="1" x14ac:dyDescent="0.25">
      <c r="B21" s="6" t="s">
        <v>12</v>
      </c>
      <c r="C21" s="12">
        <v>22</v>
      </c>
      <c r="D21" s="12">
        <v>19</v>
      </c>
      <c r="E21" s="12">
        <v>3</v>
      </c>
      <c r="F21" s="15">
        <f>+C21/'Evolución Denuncias'!C21</f>
        <v>3.3742331288343558E-2</v>
      </c>
      <c r="G21" s="12">
        <v>40</v>
      </c>
      <c r="H21" s="12">
        <v>31</v>
      </c>
      <c r="I21" s="12">
        <v>9</v>
      </c>
      <c r="J21" s="15">
        <f>+G21/'Evolución Denuncias'!K21</f>
        <v>6.2111801242236024E-2</v>
      </c>
      <c r="K21" s="15">
        <f t="shared" si="0"/>
        <v>0.81818181818181823</v>
      </c>
      <c r="L21" s="15">
        <f t="shared" si="0"/>
        <v>0.63157894736842102</v>
      </c>
      <c r="M21" s="15">
        <f t="shared" si="0"/>
        <v>2</v>
      </c>
      <c r="N21" s="15">
        <f t="shared" si="1"/>
        <v>0.84076792772444942</v>
      </c>
    </row>
    <row r="22" spans="2:14" ht="20.100000000000001" customHeight="1" thickBot="1" x14ac:dyDescent="0.25">
      <c r="B22" s="6" t="s">
        <v>13</v>
      </c>
      <c r="C22" s="12">
        <v>119</v>
      </c>
      <c r="D22" s="12">
        <v>93</v>
      </c>
      <c r="E22" s="12">
        <v>26</v>
      </c>
      <c r="F22" s="15">
        <f>+C22/'Evolución Denuncias'!C22</f>
        <v>7.9705291359678493E-2</v>
      </c>
      <c r="G22" s="12">
        <v>93</v>
      </c>
      <c r="H22" s="12">
        <v>73</v>
      </c>
      <c r="I22" s="12">
        <v>20</v>
      </c>
      <c r="J22" s="15">
        <f>+G22/'Evolución Denuncias'!K22</f>
        <v>5.2423900789177004E-2</v>
      </c>
      <c r="K22" s="15">
        <f t="shared" si="0"/>
        <v>-0.21848739495798319</v>
      </c>
      <c r="L22" s="15">
        <f t="shared" si="0"/>
        <v>-0.21505376344086022</v>
      </c>
      <c r="M22" s="15">
        <f t="shared" si="0"/>
        <v>-0.23076923076923078</v>
      </c>
      <c r="N22" s="15">
        <f t="shared" si="1"/>
        <v>-0.3422782867374683</v>
      </c>
    </row>
    <row r="23" spans="2:14" ht="20.100000000000001" customHeight="1" thickBot="1" x14ac:dyDescent="0.25">
      <c r="B23" s="6" t="s">
        <v>14</v>
      </c>
      <c r="C23" s="12">
        <v>640</v>
      </c>
      <c r="D23" s="12">
        <v>334</v>
      </c>
      <c r="E23" s="12">
        <v>306</v>
      </c>
      <c r="F23" s="15">
        <f>+C23/'Evolución Denuncias'!C23</f>
        <v>9.2552422270426607E-2</v>
      </c>
      <c r="G23" s="12">
        <v>945</v>
      </c>
      <c r="H23" s="12">
        <v>535</v>
      </c>
      <c r="I23" s="12">
        <v>410</v>
      </c>
      <c r="J23" s="15">
        <f>+G23/'Evolución Denuncias'!K23</f>
        <v>0.13799649532710281</v>
      </c>
      <c r="K23" s="15">
        <f t="shared" si="0"/>
        <v>0.4765625</v>
      </c>
      <c r="L23" s="15">
        <f t="shared" si="0"/>
        <v>0.60179640718562877</v>
      </c>
      <c r="M23" s="15">
        <f t="shared" si="0"/>
        <v>0.33986928104575165</v>
      </c>
      <c r="N23" s="15">
        <f t="shared" si="1"/>
        <v>0.49100900810455622</v>
      </c>
    </row>
    <row r="24" spans="2:14" ht="20.100000000000001" customHeight="1" thickBot="1" x14ac:dyDescent="0.25">
      <c r="B24" s="6" t="s">
        <v>15</v>
      </c>
      <c r="C24" s="12">
        <v>181</v>
      </c>
      <c r="D24" s="12">
        <v>106</v>
      </c>
      <c r="E24" s="12">
        <v>75</v>
      </c>
      <c r="F24" s="15">
        <f>+C24/'Evolución Denuncias'!C24</f>
        <v>9.2868137506413539E-2</v>
      </c>
      <c r="G24" s="12">
        <v>132</v>
      </c>
      <c r="H24" s="12">
        <v>74</v>
      </c>
      <c r="I24" s="12">
        <v>58</v>
      </c>
      <c r="J24" s="15">
        <f>+G24/'Evolución Denuncias'!K24</f>
        <v>7.6744186046511634E-2</v>
      </c>
      <c r="K24" s="15">
        <f t="shared" si="0"/>
        <v>-0.27071823204419887</v>
      </c>
      <c r="L24" s="15">
        <f t="shared" si="0"/>
        <v>-0.30188679245283018</v>
      </c>
      <c r="M24" s="15">
        <f t="shared" si="0"/>
        <v>-0.22666666666666666</v>
      </c>
      <c r="N24" s="15">
        <f t="shared" si="1"/>
        <v>-0.17362199665938571</v>
      </c>
    </row>
    <row r="25" spans="2:14" ht="20.100000000000001" customHeight="1" thickBot="1" x14ac:dyDescent="0.25">
      <c r="B25" s="6" t="s">
        <v>16</v>
      </c>
      <c r="C25" s="12">
        <v>51</v>
      </c>
      <c r="D25" s="12">
        <v>24</v>
      </c>
      <c r="E25" s="12">
        <v>27</v>
      </c>
      <c r="F25" s="15">
        <f>+C25/'Evolución Denuncias'!C25</f>
        <v>0.12655086848635236</v>
      </c>
      <c r="G25" s="12">
        <v>37</v>
      </c>
      <c r="H25" s="12">
        <v>18</v>
      </c>
      <c r="I25" s="12">
        <v>19</v>
      </c>
      <c r="J25" s="15">
        <f>+G25/'Evolución Denuncias'!K25</f>
        <v>7.0342205323193921E-2</v>
      </c>
      <c r="K25" s="15">
        <f t="shared" si="0"/>
        <v>-0.27450980392156865</v>
      </c>
      <c r="L25" s="15">
        <f t="shared" si="0"/>
        <v>-0.25</v>
      </c>
      <c r="M25" s="15">
        <f t="shared" si="0"/>
        <v>-0.29629629629629628</v>
      </c>
      <c r="N25" s="15">
        <f t="shared" si="1"/>
        <v>-0.44415865205397748</v>
      </c>
    </row>
    <row r="26" spans="2:14" ht="20.100000000000001" customHeight="1" thickBot="1" x14ac:dyDescent="0.25">
      <c r="B26" s="7" t="s">
        <v>17</v>
      </c>
      <c r="C26" s="12">
        <v>146</v>
      </c>
      <c r="D26" s="12">
        <v>76</v>
      </c>
      <c r="E26" s="12">
        <v>70</v>
      </c>
      <c r="F26" s="15">
        <f>+C26/'Evolución Denuncias'!C26</f>
        <v>0.12227805695142378</v>
      </c>
      <c r="G26" s="12">
        <v>158</v>
      </c>
      <c r="H26" s="12">
        <v>76</v>
      </c>
      <c r="I26" s="12">
        <v>82</v>
      </c>
      <c r="J26" s="15">
        <f>+G26/'Evolución Denuncias'!K26</f>
        <v>0.11695040710584752</v>
      </c>
      <c r="K26" s="15">
        <f t="shared" si="0"/>
        <v>8.2191780821917804E-2</v>
      </c>
      <c r="L26" s="15">
        <f t="shared" si="0"/>
        <v>0</v>
      </c>
      <c r="M26" s="15">
        <f t="shared" si="0"/>
        <v>0.17142857142857143</v>
      </c>
      <c r="N26" s="15">
        <f t="shared" si="1"/>
        <v>-4.3569958326151105E-2</v>
      </c>
    </row>
    <row r="27" spans="2:14" ht="20.100000000000001" customHeight="1" thickBot="1" x14ac:dyDescent="0.25">
      <c r="B27" s="8" t="s">
        <v>18</v>
      </c>
      <c r="C27" s="12">
        <v>26</v>
      </c>
      <c r="D27" s="12">
        <v>15</v>
      </c>
      <c r="E27" s="12">
        <v>11</v>
      </c>
      <c r="F27" s="15">
        <f>+C27/'Evolución Denuncias'!C27</f>
        <v>0.15476190476190477</v>
      </c>
      <c r="G27" s="12">
        <v>30</v>
      </c>
      <c r="H27" s="12">
        <v>18</v>
      </c>
      <c r="I27" s="12">
        <v>12</v>
      </c>
      <c r="J27" s="15">
        <f>+G27/'Evolución Denuncias'!K27</f>
        <v>0.13824884792626729</v>
      </c>
      <c r="K27" s="15">
        <f t="shared" si="0"/>
        <v>0.15384615384615385</v>
      </c>
      <c r="L27" s="15">
        <f t="shared" si="0"/>
        <v>0.2</v>
      </c>
      <c r="M27" s="15">
        <f t="shared" si="0"/>
        <v>9.0909090909090912E-2</v>
      </c>
      <c r="N27" s="15">
        <f t="shared" si="1"/>
        <v>-0.10669975186104214</v>
      </c>
    </row>
    <row r="28" spans="2:14" ht="20.100000000000001" customHeight="1" thickBot="1" x14ac:dyDescent="0.25">
      <c r="B28" s="9" t="s">
        <v>19</v>
      </c>
      <c r="C28" s="13">
        <v>3882</v>
      </c>
      <c r="D28" s="13">
        <v>2347</v>
      </c>
      <c r="E28" s="13">
        <v>1535</v>
      </c>
      <c r="F28" s="16">
        <f>+C28/'Evolución Denuncias'!C28</f>
        <v>9.5873156997851372E-2</v>
      </c>
      <c r="G28" s="13">
        <v>4237</v>
      </c>
      <c r="H28" s="13">
        <v>2726</v>
      </c>
      <c r="I28" s="13">
        <v>1511</v>
      </c>
      <c r="J28" s="16">
        <f>+G28/'Evolución Denuncias'!K28</f>
        <v>0.10157261351105144</v>
      </c>
      <c r="K28" s="16">
        <f t="shared" si="0"/>
        <v>9.1447707367336428E-2</v>
      </c>
      <c r="L28" s="16">
        <f t="shared" si="0"/>
        <v>0.16148274392841927</v>
      </c>
      <c r="M28" s="16">
        <f t="shared" si="0"/>
        <v>-1.5635179153094463E-2</v>
      </c>
      <c r="N28" s="16">
        <f t="shared" si="1"/>
        <v>5.9447886057698116E-2</v>
      </c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8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9.5" customHeight="1" x14ac:dyDescent="0.2"/>
    <row r="9" spans="2:11" ht="44.25" customHeight="1" thickBot="1" x14ac:dyDescent="0.25">
      <c r="C9" s="29" t="s">
        <v>108</v>
      </c>
      <c r="D9" s="30"/>
      <c r="E9" s="30"/>
      <c r="F9" s="29" t="s">
        <v>109</v>
      </c>
      <c r="G9" s="30"/>
      <c r="H9" s="30"/>
      <c r="I9" s="29" t="s">
        <v>111</v>
      </c>
      <c r="J9" s="30"/>
      <c r="K9" s="30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8484</v>
      </c>
      <c r="D11" s="12">
        <v>6698</v>
      </c>
      <c r="E11" s="12">
        <v>1786</v>
      </c>
      <c r="F11" s="12">
        <v>8415</v>
      </c>
      <c r="G11" s="12">
        <v>6623</v>
      </c>
      <c r="H11" s="12">
        <v>1792</v>
      </c>
      <c r="I11" s="15">
        <f>IF(C11&gt;0,(F11-C11)/C11,"-")</f>
        <v>-8.1329561527581327E-3</v>
      </c>
      <c r="J11" s="15">
        <f>IF(D11&gt;0,(G11-D11)/D11,"-")</f>
        <v>-1.1197372349955211E-2</v>
      </c>
      <c r="K11" s="15">
        <f>IF(E11&gt;0,(H11-E11)/E11,"-")</f>
        <v>3.3594624860022394E-3</v>
      </c>
    </row>
    <row r="12" spans="2:11" ht="20.100000000000001" customHeight="1" thickBot="1" x14ac:dyDescent="0.25">
      <c r="B12" s="6" t="s">
        <v>3</v>
      </c>
      <c r="C12" s="12">
        <v>993</v>
      </c>
      <c r="D12" s="12">
        <v>588</v>
      </c>
      <c r="E12" s="12">
        <v>405</v>
      </c>
      <c r="F12" s="12">
        <v>893</v>
      </c>
      <c r="G12" s="12">
        <v>663</v>
      </c>
      <c r="H12" s="12">
        <v>230</v>
      </c>
      <c r="I12" s="15">
        <f t="shared" ref="I12:K28" si="0">IF(C12&gt;0,(F12-C12)/C12,"-")</f>
        <v>-0.10070493454179255</v>
      </c>
      <c r="J12" s="15">
        <f t="shared" si="0"/>
        <v>0.12755102040816327</v>
      </c>
      <c r="K12" s="15">
        <f t="shared" si="0"/>
        <v>-0.43209876543209874</v>
      </c>
    </row>
    <row r="13" spans="2:11" ht="20.100000000000001" customHeight="1" thickBot="1" x14ac:dyDescent="0.25">
      <c r="B13" s="6" t="s">
        <v>4</v>
      </c>
      <c r="C13" s="12">
        <v>681</v>
      </c>
      <c r="D13" s="12">
        <v>510</v>
      </c>
      <c r="E13" s="12">
        <v>171</v>
      </c>
      <c r="F13" s="12">
        <v>707</v>
      </c>
      <c r="G13" s="12">
        <v>583</v>
      </c>
      <c r="H13" s="12">
        <v>124</v>
      </c>
      <c r="I13" s="15">
        <f t="shared" si="0"/>
        <v>3.81791483113069E-2</v>
      </c>
      <c r="J13" s="15">
        <f t="shared" si="0"/>
        <v>0.14313725490196078</v>
      </c>
      <c r="K13" s="15">
        <f t="shared" si="0"/>
        <v>-0.27485380116959063</v>
      </c>
    </row>
    <row r="14" spans="2:11" ht="20.100000000000001" customHeight="1" thickBot="1" x14ac:dyDescent="0.25">
      <c r="B14" s="6" t="s">
        <v>5</v>
      </c>
      <c r="C14" s="12">
        <v>1200</v>
      </c>
      <c r="D14" s="12">
        <v>648</v>
      </c>
      <c r="E14" s="12">
        <v>552</v>
      </c>
      <c r="F14" s="12">
        <v>1391</v>
      </c>
      <c r="G14" s="12">
        <v>790</v>
      </c>
      <c r="H14" s="12">
        <v>601</v>
      </c>
      <c r="I14" s="15">
        <f t="shared" si="0"/>
        <v>0.15916666666666668</v>
      </c>
      <c r="J14" s="15">
        <f t="shared" si="0"/>
        <v>0.2191358024691358</v>
      </c>
      <c r="K14" s="15">
        <f t="shared" si="0"/>
        <v>8.8768115942028991E-2</v>
      </c>
    </row>
    <row r="15" spans="2:11" ht="20.100000000000001" customHeight="1" thickBot="1" x14ac:dyDescent="0.25">
      <c r="B15" s="6" t="s">
        <v>6</v>
      </c>
      <c r="C15" s="12">
        <v>2250</v>
      </c>
      <c r="D15" s="12">
        <v>1820</v>
      </c>
      <c r="E15" s="12">
        <v>430</v>
      </c>
      <c r="F15" s="12">
        <v>2226</v>
      </c>
      <c r="G15" s="12">
        <v>1763</v>
      </c>
      <c r="H15" s="12">
        <v>463</v>
      </c>
      <c r="I15" s="15">
        <f t="shared" si="0"/>
        <v>-1.0666666666666666E-2</v>
      </c>
      <c r="J15" s="15">
        <f t="shared" si="0"/>
        <v>-3.1318681318681318E-2</v>
      </c>
      <c r="K15" s="15">
        <f t="shared" si="0"/>
        <v>7.6744186046511634E-2</v>
      </c>
    </row>
    <row r="16" spans="2:11" ht="20.100000000000001" customHeight="1" thickBot="1" x14ac:dyDescent="0.25">
      <c r="B16" s="6" t="s">
        <v>7</v>
      </c>
      <c r="C16" s="12">
        <v>430</v>
      </c>
      <c r="D16" s="12">
        <v>392</v>
      </c>
      <c r="E16" s="12">
        <v>38</v>
      </c>
      <c r="F16" s="12">
        <v>483</v>
      </c>
      <c r="G16" s="12">
        <v>419</v>
      </c>
      <c r="H16" s="12">
        <v>64</v>
      </c>
      <c r="I16" s="15">
        <f t="shared" si="0"/>
        <v>0.12325581395348838</v>
      </c>
      <c r="J16" s="15">
        <f t="shared" si="0"/>
        <v>6.8877551020408156E-2</v>
      </c>
      <c r="K16" s="15">
        <f t="shared" si="0"/>
        <v>0.68421052631578949</v>
      </c>
    </row>
    <row r="17" spans="2:11" ht="20.100000000000001" customHeight="1" thickBot="1" x14ac:dyDescent="0.25">
      <c r="B17" s="6" t="s">
        <v>8</v>
      </c>
      <c r="C17" s="12">
        <v>1256</v>
      </c>
      <c r="D17" s="12">
        <v>994</v>
      </c>
      <c r="E17" s="12">
        <v>262</v>
      </c>
      <c r="F17" s="12">
        <v>1262</v>
      </c>
      <c r="G17" s="12">
        <v>936</v>
      </c>
      <c r="H17" s="12">
        <v>326</v>
      </c>
      <c r="I17" s="15">
        <f t="shared" si="0"/>
        <v>4.7770700636942673E-3</v>
      </c>
      <c r="J17" s="15">
        <f t="shared" si="0"/>
        <v>-5.8350100603621731E-2</v>
      </c>
      <c r="K17" s="15">
        <f t="shared" si="0"/>
        <v>0.24427480916030533</v>
      </c>
    </row>
    <row r="18" spans="2:11" ht="20.100000000000001" customHeight="1" thickBot="1" x14ac:dyDescent="0.25">
      <c r="B18" s="6" t="s">
        <v>9</v>
      </c>
      <c r="C18" s="12">
        <v>1198</v>
      </c>
      <c r="D18" s="12">
        <v>940</v>
      </c>
      <c r="E18" s="12">
        <v>258</v>
      </c>
      <c r="F18" s="12">
        <v>1329</v>
      </c>
      <c r="G18" s="12">
        <v>944</v>
      </c>
      <c r="H18" s="12">
        <v>385</v>
      </c>
      <c r="I18" s="15">
        <f t="shared" si="0"/>
        <v>0.10934891485809682</v>
      </c>
      <c r="J18" s="15">
        <f t="shared" si="0"/>
        <v>4.2553191489361703E-3</v>
      </c>
      <c r="K18" s="15">
        <f t="shared" si="0"/>
        <v>0.49224806201550386</v>
      </c>
    </row>
    <row r="19" spans="2:11" ht="20.100000000000001" customHeight="1" thickBot="1" x14ac:dyDescent="0.25">
      <c r="B19" s="6" t="s">
        <v>10</v>
      </c>
      <c r="C19" s="12">
        <v>5260</v>
      </c>
      <c r="D19" s="12">
        <v>3423</v>
      </c>
      <c r="E19" s="12">
        <v>1837</v>
      </c>
      <c r="F19" s="12">
        <v>5128</v>
      </c>
      <c r="G19" s="12">
        <v>3149</v>
      </c>
      <c r="H19" s="12">
        <v>1979</v>
      </c>
      <c r="I19" s="15">
        <f t="shared" si="0"/>
        <v>-2.5095057034220533E-2</v>
      </c>
      <c r="J19" s="15">
        <f t="shared" si="0"/>
        <v>-8.0046742623429742E-2</v>
      </c>
      <c r="K19" s="15">
        <f t="shared" si="0"/>
        <v>7.7299945563418612E-2</v>
      </c>
    </row>
    <row r="20" spans="2:11" ht="20.100000000000001" customHeight="1" thickBot="1" x14ac:dyDescent="0.25">
      <c r="B20" s="6" t="s">
        <v>11</v>
      </c>
      <c r="C20" s="12">
        <v>5332</v>
      </c>
      <c r="D20" s="12">
        <v>3333</v>
      </c>
      <c r="E20" s="12">
        <v>1999</v>
      </c>
      <c r="F20" s="12">
        <v>5668</v>
      </c>
      <c r="G20" s="12">
        <v>3551</v>
      </c>
      <c r="H20" s="12">
        <v>2117</v>
      </c>
      <c r="I20" s="15">
        <f t="shared" si="0"/>
        <v>6.3015753938484617E-2</v>
      </c>
      <c r="J20" s="15">
        <f t="shared" si="0"/>
        <v>6.5406540654065412E-2</v>
      </c>
      <c r="K20" s="15">
        <f t="shared" si="0"/>
        <v>5.9029514757378693E-2</v>
      </c>
    </row>
    <row r="21" spans="2:11" ht="20.100000000000001" customHeight="1" thickBot="1" x14ac:dyDescent="0.25">
      <c r="B21" s="6" t="s">
        <v>12</v>
      </c>
      <c r="C21" s="12">
        <v>622</v>
      </c>
      <c r="D21" s="12">
        <v>564</v>
      </c>
      <c r="E21" s="12">
        <v>58</v>
      </c>
      <c r="F21" s="12">
        <v>616</v>
      </c>
      <c r="G21" s="12">
        <v>546</v>
      </c>
      <c r="H21" s="12">
        <v>70</v>
      </c>
      <c r="I21" s="15">
        <f t="shared" si="0"/>
        <v>-9.6463022508038593E-3</v>
      </c>
      <c r="J21" s="15">
        <f t="shared" si="0"/>
        <v>-3.1914893617021274E-2</v>
      </c>
      <c r="K21" s="15">
        <f t="shared" si="0"/>
        <v>0.20689655172413793</v>
      </c>
    </row>
    <row r="22" spans="2:11" ht="20.100000000000001" customHeight="1" thickBot="1" x14ac:dyDescent="0.25">
      <c r="B22" s="6" t="s">
        <v>13</v>
      </c>
      <c r="C22" s="12">
        <v>1442</v>
      </c>
      <c r="D22" s="12">
        <v>1221</v>
      </c>
      <c r="E22" s="12">
        <v>221</v>
      </c>
      <c r="F22" s="12">
        <v>1725</v>
      </c>
      <c r="G22" s="12">
        <v>1460</v>
      </c>
      <c r="H22" s="12">
        <v>265</v>
      </c>
      <c r="I22" s="15">
        <f t="shared" si="0"/>
        <v>0.19625520110957004</v>
      </c>
      <c r="J22" s="15">
        <f t="shared" si="0"/>
        <v>0.19574119574119575</v>
      </c>
      <c r="K22" s="15">
        <f t="shared" si="0"/>
        <v>0.19909502262443438</v>
      </c>
    </row>
    <row r="23" spans="2:11" ht="20.100000000000001" customHeight="1" thickBot="1" x14ac:dyDescent="0.25">
      <c r="B23" s="6" t="s">
        <v>14</v>
      </c>
      <c r="C23" s="12">
        <v>6423</v>
      </c>
      <c r="D23" s="12">
        <v>3676</v>
      </c>
      <c r="E23" s="12">
        <v>2747</v>
      </c>
      <c r="F23" s="12">
        <v>6467</v>
      </c>
      <c r="G23" s="12">
        <v>3687</v>
      </c>
      <c r="H23" s="12">
        <v>2780</v>
      </c>
      <c r="I23" s="15">
        <f t="shared" si="0"/>
        <v>6.8503814416939124E-3</v>
      </c>
      <c r="J23" s="15">
        <f t="shared" si="0"/>
        <v>2.9923830250272033E-3</v>
      </c>
      <c r="K23" s="15">
        <f t="shared" si="0"/>
        <v>1.2013105205678923E-2</v>
      </c>
    </row>
    <row r="24" spans="2:11" ht="20.100000000000001" customHeight="1" thickBot="1" x14ac:dyDescent="0.25">
      <c r="B24" s="6" t="s">
        <v>15</v>
      </c>
      <c r="C24" s="12">
        <v>1650</v>
      </c>
      <c r="D24" s="12">
        <v>987</v>
      </c>
      <c r="E24" s="12">
        <v>663</v>
      </c>
      <c r="F24" s="12">
        <v>1462</v>
      </c>
      <c r="G24" s="12">
        <v>865</v>
      </c>
      <c r="H24" s="12">
        <v>597</v>
      </c>
      <c r="I24" s="15">
        <f t="shared" si="0"/>
        <v>-0.11393939393939394</v>
      </c>
      <c r="J24" s="15">
        <f t="shared" si="0"/>
        <v>-0.12360688956433637</v>
      </c>
      <c r="K24" s="15">
        <f t="shared" si="0"/>
        <v>-9.9547511312217188E-2</v>
      </c>
    </row>
    <row r="25" spans="2:11" ht="20.100000000000001" customHeight="1" thickBot="1" x14ac:dyDescent="0.25">
      <c r="B25" s="6" t="s">
        <v>16</v>
      </c>
      <c r="C25" s="12">
        <v>402</v>
      </c>
      <c r="D25" s="12">
        <v>233</v>
      </c>
      <c r="E25" s="12">
        <v>169</v>
      </c>
      <c r="F25" s="12">
        <v>487</v>
      </c>
      <c r="G25" s="12">
        <v>283</v>
      </c>
      <c r="H25" s="12">
        <v>204</v>
      </c>
      <c r="I25" s="15">
        <f t="shared" si="0"/>
        <v>0.21144278606965175</v>
      </c>
      <c r="J25" s="15">
        <f t="shared" si="0"/>
        <v>0.21459227467811159</v>
      </c>
      <c r="K25" s="15">
        <f t="shared" si="0"/>
        <v>0.20710059171597633</v>
      </c>
    </row>
    <row r="26" spans="2:11" ht="20.100000000000001" customHeight="1" thickBot="1" x14ac:dyDescent="0.25">
      <c r="B26" s="7" t="s">
        <v>17</v>
      </c>
      <c r="C26" s="12">
        <v>1218</v>
      </c>
      <c r="D26" s="12">
        <v>873</v>
      </c>
      <c r="E26" s="12">
        <v>345</v>
      </c>
      <c r="F26" s="12">
        <v>1341</v>
      </c>
      <c r="G26" s="12">
        <v>880</v>
      </c>
      <c r="H26" s="12">
        <v>461</v>
      </c>
      <c r="I26" s="15">
        <f t="shared" si="0"/>
        <v>0.10098522167487685</v>
      </c>
      <c r="J26" s="15">
        <f t="shared" si="0"/>
        <v>8.0183276059564712E-3</v>
      </c>
      <c r="K26" s="15">
        <f t="shared" si="0"/>
        <v>0.336231884057971</v>
      </c>
    </row>
    <row r="27" spans="2:11" ht="20.100000000000001" customHeight="1" thickBot="1" x14ac:dyDescent="0.25">
      <c r="B27" s="8" t="s">
        <v>18</v>
      </c>
      <c r="C27" s="12">
        <v>163</v>
      </c>
      <c r="D27" s="12">
        <v>106</v>
      </c>
      <c r="E27" s="12">
        <v>57</v>
      </c>
      <c r="F27" s="12">
        <v>214</v>
      </c>
      <c r="G27" s="12">
        <v>138</v>
      </c>
      <c r="H27" s="12">
        <v>76</v>
      </c>
      <c r="I27" s="15">
        <f t="shared" si="0"/>
        <v>0.31288343558282211</v>
      </c>
      <c r="J27" s="15">
        <f t="shared" si="0"/>
        <v>0.30188679245283018</v>
      </c>
      <c r="K27" s="15">
        <f t="shared" si="0"/>
        <v>0.33333333333333331</v>
      </c>
    </row>
    <row r="28" spans="2:11" ht="20.100000000000001" customHeight="1" thickBot="1" x14ac:dyDescent="0.25">
      <c r="B28" s="9" t="s">
        <v>19</v>
      </c>
      <c r="C28" s="13">
        <f>SUM(C11:C27)</f>
        <v>39004</v>
      </c>
      <c r="D28" s="13">
        <f t="shared" ref="D28:H28" si="1">SUM(D11:D27)</f>
        <v>27006</v>
      </c>
      <c r="E28" s="13">
        <f t="shared" si="1"/>
        <v>11998</v>
      </c>
      <c r="F28" s="13">
        <f t="shared" si="1"/>
        <v>39814</v>
      </c>
      <c r="G28" s="13">
        <f t="shared" si="1"/>
        <v>27280</v>
      </c>
      <c r="H28" s="13">
        <f t="shared" si="1"/>
        <v>12534</v>
      </c>
      <c r="I28" s="16">
        <f t="shared" si="0"/>
        <v>2.0767100810173314E-2</v>
      </c>
      <c r="J28" s="16">
        <f t="shared" si="0"/>
        <v>1.0145893505147004E-2</v>
      </c>
      <c r="K28" s="16">
        <f t="shared" si="0"/>
        <v>4.4674112352058676E-2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9" t="s">
        <v>108</v>
      </c>
      <c r="D9" s="30"/>
      <c r="E9" s="30"/>
      <c r="F9" s="30"/>
      <c r="G9" s="30" t="s">
        <v>109</v>
      </c>
      <c r="H9" s="30"/>
      <c r="I9" s="30"/>
      <c r="J9" s="30"/>
      <c r="K9" s="30" t="s">
        <v>111</v>
      </c>
      <c r="L9" s="30"/>
      <c r="M9" s="30"/>
      <c r="N9" s="30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2082</v>
      </c>
      <c r="D11" s="12">
        <v>17</v>
      </c>
      <c r="E11" s="12">
        <v>1567</v>
      </c>
      <c r="F11" s="12">
        <v>498</v>
      </c>
      <c r="G11" s="12">
        <v>2137</v>
      </c>
      <c r="H11" s="12">
        <v>24</v>
      </c>
      <c r="I11" s="12">
        <v>1653</v>
      </c>
      <c r="J11" s="12">
        <v>460</v>
      </c>
      <c r="K11" s="15">
        <f>IF(C11=0,"-",(G11-C11)/C11)</f>
        <v>2.6416906820365033E-2</v>
      </c>
      <c r="L11" s="15">
        <f>IF(D11=0,"-",(H11-D11)/D11)</f>
        <v>0.41176470588235292</v>
      </c>
      <c r="M11" s="15">
        <f>IF(E11=0,"-",(I11-E11)/E11)</f>
        <v>5.4881940012763239E-2</v>
      </c>
      <c r="N11" s="15">
        <f>IF(F11=0,"-",(J11-F11)/F11)</f>
        <v>-7.6305220883534142E-2</v>
      </c>
    </row>
    <row r="12" spans="2:14" ht="20.100000000000001" customHeight="1" thickBot="1" x14ac:dyDescent="0.25">
      <c r="B12" s="6" t="s">
        <v>3</v>
      </c>
      <c r="C12" s="12">
        <v>173</v>
      </c>
      <c r="D12" s="12">
        <v>0</v>
      </c>
      <c r="E12" s="12">
        <v>131</v>
      </c>
      <c r="F12" s="12">
        <v>42</v>
      </c>
      <c r="G12" s="12">
        <v>209</v>
      </c>
      <c r="H12" s="12">
        <v>0</v>
      </c>
      <c r="I12" s="12">
        <v>185</v>
      </c>
      <c r="J12" s="12">
        <v>24</v>
      </c>
      <c r="K12" s="15">
        <f t="shared" ref="K12:N28" si="0">IF(C12=0,"-",(G12-C12)/C12)</f>
        <v>0.20809248554913296</v>
      </c>
      <c r="L12" s="15" t="str">
        <f t="shared" si="0"/>
        <v>-</v>
      </c>
      <c r="M12" s="15">
        <f t="shared" si="0"/>
        <v>0.41221374045801529</v>
      </c>
      <c r="N12" s="15">
        <f t="shared" si="0"/>
        <v>-0.42857142857142855</v>
      </c>
    </row>
    <row r="13" spans="2:14" ht="20.100000000000001" customHeight="1" thickBot="1" x14ac:dyDescent="0.25">
      <c r="B13" s="6" t="s">
        <v>4</v>
      </c>
      <c r="C13" s="12">
        <v>204</v>
      </c>
      <c r="D13" s="12">
        <v>0</v>
      </c>
      <c r="E13" s="12">
        <v>125</v>
      </c>
      <c r="F13" s="12">
        <v>79</v>
      </c>
      <c r="G13" s="12">
        <v>208</v>
      </c>
      <c r="H13" s="12">
        <v>2</v>
      </c>
      <c r="I13" s="12">
        <v>148</v>
      </c>
      <c r="J13" s="12">
        <v>59</v>
      </c>
      <c r="K13" s="15">
        <f t="shared" si="0"/>
        <v>1.9607843137254902E-2</v>
      </c>
      <c r="L13" s="15" t="str">
        <f t="shared" si="0"/>
        <v>-</v>
      </c>
      <c r="M13" s="15">
        <f t="shared" si="0"/>
        <v>0.184</v>
      </c>
      <c r="N13" s="15">
        <f t="shared" si="0"/>
        <v>-0.25316455696202533</v>
      </c>
    </row>
    <row r="14" spans="2:14" ht="20.100000000000001" customHeight="1" thickBot="1" x14ac:dyDescent="0.25">
      <c r="B14" s="6" t="s">
        <v>5</v>
      </c>
      <c r="C14" s="12">
        <v>193</v>
      </c>
      <c r="D14" s="12">
        <v>0</v>
      </c>
      <c r="E14" s="12">
        <v>152</v>
      </c>
      <c r="F14" s="12">
        <v>41</v>
      </c>
      <c r="G14" s="12">
        <v>308</v>
      </c>
      <c r="H14" s="12">
        <v>0</v>
      </c>
      <c r="I14" s="12">
        <v>262</v>
      </c>
      <c r="J14" s="12">
        <v>47</v>
      </c>
      <c r="K14" s="15">
        <f t="shared" si="0"/>
        <v>0.59585492227979275</v>
      </c>
      <c r="L14" s="15" t="str">
        <f t="shared" si="0"/>
        <v>-</v>
      </c>
      <c r="M14" s="15">
        <f t="shared" si="0"/>
        <v>0.72368421052631582</v>
      </c>
      <c r="N14" s="15">
        <f t="shared" si="0"/>
        <v>0.14634146341463414</v>
      </c>
    </row>
    <row r="15" spans="2:14" ht="20.100000000000001" customHeight="1" thickBot="1" x14ac:dyDescent="0.25">
      <c r="B15" s="6" t="s">
        <v>6</v>
      </c>
      <c r="C15" s="12">
        <v>474</v>
      </c>
      <c r="D15" s="12">
        <v>14</v>
      </c>
      <c r="E15" s="12">
        <v>295</v>
      </c>
      <c r="F15" s="12">
        <v>155</v>
      </c>
      <c r="G15" s="12">
        <v>512</v>
      </c>
      <c r="H15" s="12">
        <v>25</v>
      </c>
      <c r="I15" s="12">
        <v>365</v>
      </c>
      <c r="J15" s="12">
        <v>123</v>
      </c>
      <c r="K15" s="15">
        <f t="shared" si="0"/>
        <v>8.0168776371308023E-2</v>
      </c>
      <c r="L15" s="15">
        <f t="shared" si="0"/>
        <v>0.7857142857142857</v>
      </c>
      <c r="M15" s="15">
        <f t="shared" si="0"/>
        <v>0.23728813559322035</v>
      </c>
      <c r="N15" s="15">
        <f t="shared" si="0"/>
        <v>-0.20645161290322581</v>
      </c>
    </row>
    <row r="16" spans="2:14" ht="20.100000000000001" customHeight="1" thickBot="1" x14ac:dyDescent="0.25">
      <c r="B16" s="6" t="s">
        <v>7</v>
      </c>
      <c r="C16" s="12">
        <v>54</v>
      </c>
      <c r="D16" s="12">
        <v>0</v>
      </c>
      <c r="E16" s="12">
        <v>35</v>
      </c>
      <c r="F16" s="12">
        <v>19</v>
      </c>
      <c r="G16" s="12">
        <v>77</v>
      </c>
      <c r="H16" s="12">
        <v>0</v>
      </c>
      <c r="I16" s="12">
        <v>61</v>
      </c>
      <c r="J16" s="12">
        <v>16</v>
      </c>
      <c r="K16" s="15">
        <f t="shared" si="0"/>
        <v>0.42592592592592593</v>
      </c>
      <c r="L16" s="15" t="str">
        <f t="shared" si="0"/>
        <v>-</v>
      </c>
      <c r="M16" s="15">
        <f t="shared" si="0"/>
        <v>0.74285714285714288</v>
      </c>
      <c r="N16" s="15">
        <f t="shared" si="0"/>
        <v>-0.15789473684210525</v>
      </c>
    </row>
    <row r="17" spans="2:14" ht="20.100000000000001" customHeight="1" thickBot="1" x14ac:dyDescent="0.25">
      <c r="B17" s="6" t="s">
        <v>8</v>
      </c>
      <c r="C17" s="12">
        <v>384</v>
      </c>
      <c r="D17" s="12">
        <v>0</v>
      </c>
      <c r="E17" s="12">
        <v>282</v>
      </c>
      <c r="F17" s="12">
        <v>102</v>
      </c>
      <c r="G17" s="12">
        <v>378</v>
      </c>
      <c r="H17" s="12">
        <v>0</v>
      </c>
      <c r="I17" s="12">
        <v>284</v>
      </c>
      <c r="J17" s="12">
        <v>94</v>
      </c>
      <c r="K17" s="15">
        <f t="shared" si="0"/>
        <v>-1.5625E-2</v>
      </c>
      <c r="L17" s="15" t="str">
        <f t="shared" si="0"/>
        <v>-</v>
      </c>
      <c r="M17" s="15">
        <f t="shared" si="0"/>
        <v>7.0921985815602835E-3</v>
      </c>
      <c r="N17" s="15">
        <f t="shared" si="0"/>
        <v>-7.8431372549019607E-2</v>
      </c>
    </row>
    <row r="18" spans="2:14" ht="20.100000000000001" customHeight="1" thickBot="1" x14ac:dyDescent="0.25">
      <c r="B18" s="6" t="s">
        <v>9</v>
      </c>
      <c r="C18" s="12">
        <v>338</v>
      </c>
      <c r="D18" s="12">
        <v>0</v>
      </c>
      <c r="E18" s="12">
        <v>232</v>
      </c>
      <c r="F18" s="12">
        <v>106</v>
      </c>
      <c r="G18" s="12">
        <v>435</v>
      </c>
      <c r="H18" s="12">
        <v>0</v>
      </c>
      <c r="I18" s="12">
        <v>330</v>
      </c>
      <c r="J18" s="12">
        <v>105</v>
      </c>
      <c r="K18" s="15">
        <f t="shared" si="0"/>
        <v>0.28698224852071008</v>
      </c>
      <c r="L18" s="15" t="str">
        <f t="shared" si="0"/>
        <v>-</v>
      </c>
      <c r="M18" s="15">
        <f t="shared" si="0"/>
        <v>0.42241379310344829</v>
      </c>
      <c r="N18" s="15">
        <f t="shared" si="0"/>
        <v>-9.433962264150943E-3</v>
      </c>
    </row>
    <row r="19" spans="2:14" ht="20.100000000000001" customHeight="1" thickBot="1" x14ac:dyDescent="0.25">
      <c r="B19" s="6" t="s">
        <v>10</v>
      </c>
      <c r="C19" s="12">
        <v>1232</v>
      </c>
      <c r="D19" s="12">
        <v>45</v>
      </c>
      <c r="E19" s="12">
        <v>605</v>
      </c>
      <c r="F19" s="12">
        <v>582</v>
      </c>
      <c r="G19" s="12">
        <v>1265</v>
      </c>
      <c r="H19" s="12">
        <v>7</v>
      </c>
      <c r="I19" s="12">
        <v>691</v>
      </c>
      <c r="J19" s="12">
        <v>567</v>
      </c>
      <c r="K19" s="15">
        <f t="shared" si="0"/>
        <v>2.6785714285714284E-2</v>
      </c>
      <c r="L19" s="15">
        <f t="shared" si="0"/>
        <v>-0.84444444444444444</v>
      </c>
      <c r="M19" s="15">
        <f t="shared" si="0"/>
        <v>0.14214876033057852</v>
      </c>
      <c r="N19" s="15">
        <f t="shared" si="0"/>
        <v>-2.5773195876288658E-2</v>
      </c>
    </row>
    <row r="20" spans="2:14" ht="20.100000000000001" customHeight="1" thickBot="1" x14ac:dyDescent="0.25">
      <c r="B20" s="6" t="s">
        <v>11</v>
      </c>
      <c r="C20" s="12">
        <v>1102</v>
      </c>
      <c r="D20" s="12">
        <v>7</v>
      </c>
      <c r="E20" s="12">
        <v>906</v>
      </c>
      <c r="F20" s="12">
        <v>189</v>
      </c>
      <c r="G20" s="12">
        <v>1369</v>
      </c>
      <c r="H20" s="12">
        <v>5</v>
      </c>
      <c r="I20" s="12">
        <v>1219</v>
      </c>
      <c r="J20" s="12">
        <v>145</v>
      </c>
      <c r="K20" s="15">
        <f t="shared" si="0"/>
        <v>0.24228675136116151</v>
      </c>
      <c r="L20" s="15">
        <f t="shared" si="0"/>
        <v>-0.2857142857142857</v>
      </c>
      <c r="M20" s="15">
        <f t="shared" si="0"/>
        <v>0.3454746136865342</v>
      </c>
      <c r="N20" s="15">
        <f t="shared" si="0"/>
        <v>-0.23280423280423279</v>
      </c>
    </row>
    <row r="21" spans="2:14" ht="20.100000000000001" customHeight="1" thickBot="1" x14ac:dyDescent="0.25">
      <c r="B21" s="6" t="s">
        <v>12</v>
      </c>
      <c r="C21" s="12">
        <v>201</v>
      </c>
      <c r="D21" s="12">
        <v>0</v>
      </c>
      <c r="E21" s="12">
        <v>163</v>
      </c>
      <c r="F21" s="12">
        <v>38</v>
      </c>
      <c r="G21" s="12">
        <v>240</v>
      </c>
      <c r="H21" s="12">
        <v>8</v>
      </c>
      <c r="I21" s="12">
        <v>180</v>
      </c>
      <c r="J21" s="12">
        <v>52</v>
      </c>
      <c r="K21" s="15">
        <f t="shared" si="0"/>
        <v>0.19402985074626866</v>
      </c>
      <c r="L21" s="15" t="str">
        <f t="shared" si="0"/>
        <v>-</v>
      </c>
      <c r="M21" s="15">
        <f t="shared" si="0"/>
        <v>0.10429447852760736</v>
      </c>
      <c r="N21" s="15">
        <f t="shared" si="0"/>
        <v>0.36842105263157893</v>
      </c>
    </row>
    <row r="22" spans="2:14" ht="20.100000000000001" customHeight="1" thickBot="1" x14ac:dyDescent="0.25">
      <c r="B22" s="6" t="s">
        <v>13</v>
      </c>
      <c r="C22" s="12">
        <v>504</v>
      </c>
      <c r="D22" s="12">
        <v>3</v>
      </c>
      <c r="E22" s="12">
        <v>323</v>
      </c>
      <c r="F22" s="12">
        <v>178</v>
      </c>
      <c r="G22" s="12">
        <v>557</v>
      </c>
      <c r="H22" s="12">
        <v>0</v>
      </c>
      <c r="I22" s="12">
        <v>387</v>
      </c>
      <c r="J22" s="12">
        <v>170</v>
      </c>
      <c r="K22" s="15">
        <f t="shared" si="0"/>
        <v>0.10515873015873016</v>
      </c>
      <c r="L22" s="15">
        <f t="shared" si="0"/>
        <v>-1</v>
      </c>
      <c r="M22" s="15">
        <f t="shared" si="0"/>
        <v>0.19814241486068113</v>
      </c>
      <c r="N22" s="15">
        <f t="shared" si="0"/>
        <v>-4.49438202247191E-2</v>
      </c>
    </row>
    <row r="23" spans="2:14" ht="20.100000000000001" customHeight="1" thickBot="1" x14ac:dyDescent="0.25">
      <c r="B23" s="6" t="s">
        <v>14</v>
      </c>
      <c r="C23" s="12">
        <v>1363</v>
      </c>
      <c r="D23" s="12">
        <v>6</v>
      </c>
      <c r="E23" s="12">
        <v>731</v>
      </c>
      <c r="F23" s="12">
        <v>626</v>
      </c>
      <c r="G23" s="12">
        <v>1463</v>
      </c>
      <c r="H23" s="12">
        <v>8</v>
      </c>
      <c r="I23" s="12">
        <v>853</v>
      </c>
      <c r="J23" s="12">
        <v>602</v>
      </c>
      <c r="K23" s="15">
        <f t="shared" si="0"/>
        <v>7.3367571533382248E-2</v>
      </c>
      <c r="L23" s="15">
        <f t="shared" si="0"/>
        <v>0.33333333333333331</v>
      </c>
      <c r="M23" s="15">
        <f t="shared" si="0"/>
        <v>0.16689466484268126</v>
      </c>
      <c r="N23" s="15">
        <f t="shared" si="0"/>
        <v>-3.8338658146964855E-2</v>
      </c>
    </row>
    <row r="24" spans="2:14" ht="20.100000000000001" customHeight="1" thickBot="1" x14ac:dyDescent="0.25">
      <c r="B24" s="6" t="s">
        <v>15</v>
      </c>
      <c r="C24" s="12">
        <v>402</v>
      </c>
      <c r="D24" s="12">
        <v>59</v>
      </c>
      <c r="E24" s="12">
        <v>288</v>
      </c>
      <c r="F24" s="12">
        <v>55</v>
      </c>
      <c r="G24" s="12">
        <v>404</v>
      </c>
      <c r="H24" s="12">
        <v>0</v>
      </c>
      <c r="I24" s="12">
        <v>286</v>
      </c>
      <c r="J24" s="12">
        <v>118</v>
      </c>
      <c r="K24" s="15">
        <f t="shared" si="0"/>
        <v>4.9751243781094526E-3</v>
      </c>
      <c r="L24" s="15">
        <f t="shared" si="0"/>
        <v>-1</v>
      </c>
      <c r="M24" s="15">
        <f t="shared" si="0"/>
        <v>-6.9444444444444441E-3</v>
      </c>
      <c r="N24" s="15">
        <f t="shared" si="0"/>
        <v>1.1454545454545455</v>
      </c>
    </row>
    <row r="25" spans="2:14" ht="20.100000000000001" customHeight="1" thickBot="1" x14ac:dyDescent="0.25">
      <c r="B25" s="6" t="s">
        <v>16</v>
      </c>
      <c r="C25" s="12">
        <v>81</v>
      </c>
      <c r="D25" s="12">
        <v>0</v>
      </c>
      <c r="E25" s="12">
        <v>51</v>
      </c>
      <c r="F25" s="12">
        <v>30</v>
      </c>
      <c r="G25" s="12">
        <v>91</v>
      </c>
      <c r="H25" s="12">
        <v>0</v>
      </c>
      <c r="I25" s="12">
        <v>70</v>
      </c>
      <c r="J25" s="12">
        <v>21</v>
      </c>
      <c r="K25" s="15">
        <f t="shared" si="0"/>
        <v>0.12345679012345678</v>
      </c>
      <c r="L25" s="15" t="str">
        <f t="shared" si="0"/>
        <v>-</v>
      </c>
      <c r="M25" s="15">
        <f t="shared" si="0"/>
        <v>0.37254901960784315</v>
      </c>
      <c r="N25" s="15">
        <f t="shared" si="0"/>
        <v>-0.3</v>
      </c>
    </row>
    <row r="26" spans="2:14" ht="20.100000000000001" customHeight="1" thickBot="1" x14ac:dyDescent="0.25">
      <c r="B26" s="7" t="s">
        <v>17</v>
      </c>
      <c r="C26" s="12">
        <v>206</v>
      </c>
      <c r="D26" s="12">
        <v>17</v>
      </c>
      <c r="E26" s="12">
        <v>109</v>
      </c>
      <c r="F26" s="12">
        <v>80</v>
      </c>
      <c r="G26" s="12">
        <v>178</v>
      </c>
      <c r="H26" s="12">
        <v>0</v>
      </c>
      <c r="I26" s="12">
        <v>114</v>
      </c>
      <c r="J26" s="12">
        <v>64</v>
      </c>
      <c r="K26" s="15">
        <f t="shared" si="0"/>
        <v>-0.13592233009708737</v>
      </c>
      <c r="L26" s="15">
        <f t="shared" si="0"/>
        <v>-1</v>
      </c>
      <c r="M26" s="15">
        <f t="shared" si="0"/>
        <v>4.5871559633027525E-2</v>
      </c>
      <c r="N26" s="15">
        <f t="shared" si="0"/>
        <v>-0.2</v>
      </c>
    </row>
    <row r="27" spans="2:14" ht="20.100000000000001" customHeight="1" thickBot="1" x14ac:dyDescent="0.25">
      <c r="B27" s="8" t="s">
        <v>18</v>
      </c>
      <c r="C27" s="12">
        <v>40</v>
      </c>
      <c r="D27" s="12">
        <v>2</v>
      </c>
      <c r="E27" s="12">
        <v>38</v>
      </c>
      <c r="F27" s="12">
        <v>0</v>
      </c>
      <c r="G27" s="12">
        <v>78</v>
      </c>
      <c r="H27" s="12">
        <v>0</v>
      </c>
      <c r="I27" s="12">
        <v>71</v>
      </c>
      <c r="J27" s="12">
        <v>7</v>
      </c>
      <c r="K27" s="15">
        <f t="shared" si="0"/>
        <v>0.95</v>
      </c>
      <c r="L27" s="15">
        <f t="shared" si="0"/>
        <v>-1</v>
      </c>
      <c r="M27" s="15">
        <f t="shared" si="0"/>
        <v>0.86842105263157898</v>
      </c>
      <c r="N27" s="15" t="str">
        <f t="shared" si="0"/>
        <v>-</v>
      </c>
    </row>
    <row r="28" spans="2:14" ht="20.100000000000001" customHeight="1" thickBot="1" x14ac:dyDescent="0.25">
      <c r="B28" s="9" t="s">
        <v>19</v>
      </c>
      <c r="C28" s="13">
        <v>9033</v>
      </c>
      <c r="D28" s="13">
        <v>170</v>
      </c>
      <c r="E28" s="13">
        <v>6033</v>
      </c>
      <c r="F28" s="13">
        <v>2820</v>
      </c>
      <c r="G28" s="13">
        <v>9909</v>
      </c>
      <c r="H28" s="13">
        <v>79</v>
      </c>
      <c r="I28" s="13">
        <v>7159</v>
      </c>
      <c r="J28" s="13">
        <v>2674</v>
      </c>
      <c r="K28" s="16">
        <f t="shared" si="0"/>
        <v>9.6977748256393229E-2</v>
      </c>
      <c r="L28" s="16">
        <f t="shared" si="0"/>
        <v>-0.53529411764705881</v>
      </c>
      <c r="M28" s="16">
        <f t="shared" si="0"/>
        <v>0.18664014586441241</v>
      </c>
      <c r="N28" s="16">
        <f t="shared" si="0"/>
        <v>-5.1773049645390069E-2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9" t="s">
        <v>108</v>
      </c>
      <c r="D9" s="30"/>
      <c r="E9" s="30"/>
      <c r="F9" s="30"/>
      <c r="G9" s="30"/>
      <c r="H9" s="30" t="s">
        <v>109</v>
      </c>
      <c r="I9" s="30"/>
      <c r="J9" s="30"/>
      <c r="K9" s="30"/>
      <c r="L9" s="30"/>
      <c r="M9" s="30" t="s">
        <v>111</v>
      </c>
      <c r="N9" s="30"/>
      <c r="O9" s="30"/>
      <c r="P9" s="30"/>
      <c r="Q9" s="30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1109</v>
      </c>
      <c r="D11" s="12">
        <v>714</v>
      </c>
      <c r="E11" s="12">
        <v>151</v>
      </c>
      <c r="F11" s="12">
        <v>220</v>
      </c>
      <c r="G11" s="12">
        <v>24</v>
      </c>
      <c r="H11" s="12">
        <v>1214</v>
      </c>
      <c r="I11" s="12">
        <v>812</v>
      </c>
      <c r="J11" s="12">
        <v>214</v>
      </c>
      <c r="K11" s="12">
        <v>168</v>
      </c>
      <c r="L11" s="12">
        <v>20</v>
      </c>
      <c r="M11" s="15">
        <f>IF(C11=0,"-",(H11-C11)/C11)</f>
        <v>9.4679891794409374E-2</v>
      </c>
      <c r="N11" s="15">
        <f>IF(D11=0,"-",(I11-D11)/D11)</f>
        <v>0.13725490196078433</v>
      </c>
      <c r="O11" s="15">
        <f>IF(E11=0,"-",(J11-E11)/E11)</f>
        <v>0.41721854304635764</v>
      </c>
      <c r="P11" s="15">
        <f>IF(F11=0,"-",(K11-F11)/F11)</f>
        <v>-0.23636363636363636</v>
      </c>
      <c r="Q11" s="15">
        <f>IF(G11=0,"-",(L11-G11)/G11)</f>
        <v>-0.16666666666666666</v>
      </c>
    </row>
    <row r="12" spans="2:17" ht="20.100000000000001" customHeight="1" thickBot="1" x14ac:dyDescent="0.25">
      <c r="B12" s="6" t="s">
        <v>3</v>
      </c>
      <c r="C12" s="12">
        <v>112</v>
      </c>
      <c r="D12" s="12">
        <v>55</v>
      </c>
      <c r="E12" s="12">
        <v>36</v>
      </c>
      <c r="F12" s="12">
        <v>15</v>
      </c>
      <c r="G12" s="12">
        <v>6</v>
      </c>
      <c r="H12" s="12">
        <v>166</v>
      </c>
      <c r="I12" s="12">
        <v>84</v>
      </c>
      <c r="J12" s="12">
        <v>37</v>
      </c>
      <c r="K12" s="12">
        <v>37</v>
      </c>
      <c r="L12" s="12">
        <v>8</v>
      </c>
      <c r="M12" s="15">
        <f t="shared" ref="M12:Q28" si="0">IF(C12=0,"-",(H12-C12)/C12)</f>
        <v>0.48214285714285715</v>
      </c>
      <c r="N12" s="15">
        <f t="shared" si="0"/>
        <v>0.52727272727272723</v>
      </c>
      <c r="O12" s="15">
        <f t="shared" si="0"/>
        <v>2.7777777777777776E-2</v>
      </c>
      <c r="P12" s="15">
        <f t="shared" si="0"/>
        <v>1.4666666666666666</v>
      </c>
      <c r="Q12" s="15">
        <f t="shared" si="0"/>
        <v>0.33333333333333331</v>
      </c>
    </row>
    <row r="13" spans="2:17" ht="20.100000000000001" customHeight="1" thickBot="1" x14ac:dyDescent="0.25">
      <c r="B13" s="6" t="s">
        <v>4</v>
      </c>
      <c r="C13" s="12">
        <v>111</v>
      </c>
      <c r="D13" s="12">
        <v>80</v>
      </c>
      <c r="E13" s="12">
        <v>16</v>
      </c>
      <c r="F13" s="12">
        <v>13</v>
      </c>
      <c r="G13" s="12">
        <v>2</v>
      </c>
      <c r="H13" s="12">
        <v>112</v>
      </c>
      <c r="I13" s="12">
        <v>81</v>
      </c>
      <c r="J13" s="12">
        <v>16</v>
      </c>
      <c r="K13" s="12">
        <v>15</v>
      </c>
      <c r="L13" s="12">
        <v>0</v>
      </c>
      <c r="M13" s="15">
        <f t="shared" si="0"/>
        <v>9.0090090090090089E-3</v>
      </c>
      <c r="N13" s="15">
        <f t="shared" si="0"/>
        <v>1.2500000000000001E-2</v>
      </c>
      <c r="O13" s="15">
        <f t="shared" si="0"/>
        <v>0</v>
      </c>
      <c r="P13" s="15">
        <f t="shared" si="0"/>
        <v>0.15384615384615385</v>
      </c>
      <c r="Q13" s="15">
        <f t="shared" si="0"/>
        <v>-1</v>
      </c>
    </row>
    <row r="14" spans="2:17" ht="20.100000000000001" customHeight="1" thickBot="1" x14ac:dyDescent="0.25">
      <c r="B14" s="6" t="s">
        <v>5</v>
      </c>
      <c r="C14" s="12">
        <v>186</v>
      </c>
      <c r="D14" s="12">
        <v>94</v>
      </c>
      <c r="E14" s="12">
        <v>79</v>
      </c>
      <c r="F14" s="12">
        <v>9</v>
      </c>
      <c r="G14" s="12">
        <v>4</v>
      </c>
      <c r="H14" s="12">
        <v>228</v>
      </c>
      <c r="I14" s="12">
        <v>129</v>
      </c>
      <c r="J14" s="12">
        <v>86</v>
      </c>
      <c r="K14" s="12">
        <v>9</v>
      </c>
      <c r="L14" s="12">
        <v>4</v>
      </c>
      <c r="M14" s="15">
        <f t="shared" si="0"/>
        <v>0.22580645161290322</v>
      </c>
      <c r="N14" s="15">
        <f t="shared" si="0"/>
        <v>0.37234042553191488</v>
      </c>
      <c r="O14" s="15">
        <f t="shared" si="0"/>
        <v>8.8607594936708861E-2</v>
      </c>
      <c r="P14" s="15">
        <f t="shared" si="0"/>
        <v>0</v>
      </c>
      <c r="Q14" s="15">
        <f t="shared" si="0"/>
        <v>0</v>
      </c>
    </row>
    <row r="15" spans="2:17" ht="20.100000000000001" customHeight="1" thickBot="1" x14ac:dyDescent="0.25">
      <c r="B15" s="6" t="s">
        <v>6</v>
      </c>
      <c r="C15" s="12">
        <v>635</v>
      </c>
      <c r="D15" s="12">
        <v>416</v>
      </c>
      <c r="E15" s="12">
        <v>120</v>
      </c>
      <c r="F15" s="12">
        <v>86</v>
      </c>
      <c r="G15" s="12">
        <v>13</v>
      </c>
      <c r="H15" s="12">
        <v>627</v>
      </c>
      <c r="I15" s="12">
        <v>420</v>
      </c>
      <c r="J15" s="12">
        <v>135</v>
      </c>
      <c r="K15" s="12">
        <v>59</v>
      </c>
      <c r="L15" s="12">
        <v>13</v>
      </c>
      <c r="M15" s="15">
        <f t="shared" si="0"/>
        <v>-1.2598425196850394E-2</v>
      </c>
      <c r="N15" s="15">
        <f t="shared" si="0"/>
        <v>9.6153846153846159E-3</v>
      </c>
      <c r="O15" s="15">
        <f t="shared" si="0"/>
        <v>0.125</v>
      </c>
      <c r="P15" s="15">
        <f t="shared" si="0"/>
        <v>-0.31395348837209303</v>
      </c>
      <c r="Q15" s="15">
        <f t="shared" si="0"/>
        <v>0</v>
      </c>
    </row>
    <row r="16" spans="2:17" ht="20.100000000000001" customHeight="1" thickBot="1" x14ac:dyDescent="0.25">
      <c r="B16" s="6" t="s">
        <v>7</v>
      </c>
      <c r="C16" s="12">
        <v>47</v>
      </c>
      <c r="D16" s="12">
        <v>35</v>
      </c>
      <c r="E16" s="12">
        <v>4</v>
      </c>
      <c r="F16" s="12">
        <v>7</v>
      </c>
      <c r="G16" s="12">
        <v>1</v>
      </c>
      <c r="H16" s="12">
        <v>60</v>
      </c>
      <c r="I16" s="12">
        <v>41</v>
      </c>
      <c r="J16" s="12">
        <v>11</v>
      </c>
      <c r="K16" s="12">
        <v>7</v>
      </c>
      <c r="L16" s="12">
        <v>1</v>
      </c>
      <c r="M16" s="15">
        <f t="shared" si="0"/>
        <v>0.27659574468085107</v>
      </c>
      <c r="N16" s="15">
        <f t="shared" si="0"/>
        <v>0.17142857142857143</v>
      </c>
      <c r="O16" s="15">
        <f t="shared" si="0"/>
        <v>1.75</v>
      </c>
      <c r="P16" s="15">
        <f t="shared" si="0"/>
        <v>0</v>
      </c>
      <c r="Q16" s="15">
        <f t="shared" si="0"/>
        <v>0</v>
      </c>
    </row>
    <row r="17" spans="2:17" ht="20.100000000000001" customHeight="1" thickBot="1" x14ac:dyDescent="0.25">
      <c r="B17" s="6" t="s">
        <v>8</v>
      </c>
      <c r="C17" s="12">
        <v>158</v>
      </c>
      <c r="D17" s="12">
        <v>89</v>
      </c>
      <c r="E17" s="12">
        <v>29</v>
      </c>
      <c r="F17" s="12">
        <v>39</v>
      </c>
      <c r="G17" s="12">
        <v>1</v>
      </c>
      <c r="H17" s="12">
        <v>155</v>
      </c>
      <c r="I17" s="12">
        <v>100</v>
      </c>
      <c r="J17" s="12">
        <v>21</v>
      </c>
      <c r="K17" s="12">
        <v>32</v>
      </c>
      <c r="L17" s="12">
        <v>2</v>
      </c>
      <c r="M17" s="15">
        <f t="shared" si="0"/>
        <v>-1.8987341772151899E-2</v>
      </c>
      <c r="N17" s="15">
        <f t="shared" si="0"/>
        <v>0.12359550561797752</v>
      </c>
      <c r="O17" s="15">
        <f t="shared" si="0"/>
        <v>-0.27586206896551724</v>
      </c>
      <c r="P17" s="15">
        <f t="shared" si="0"/>
        <v>-0.17948717948717949</v>
      </c>
      <c r="Q17" s="15">
        <f t="shared" si="0"/>
        <v>1</v>
      </c>
    </row>
    <row r="18" spans="2:17" ht="20.100000000000001" customHeight="1" thickBot="1" x14ac:dyDescent="0.25">
      <c r="B18" s="6" t="s">
        <v>9</v>
      </c>
      <c r="C18" s="12">
        <v>214</v>
      </c>
      <c r="D18" s="12">
        <v>128</v>
      </c>
      <c r="E18" s="12">
        <v>38</v>
      </c>
      <c r="F18" s="12">
        <v>45</v>
      </c>
      <c r="G18" s="12">
        <v>3</v>
      </c>
      <c r="H18" s="12">
        <v>213</v>
      </c>
      <c r="I18" s="12">
        <v>125</v>
      </c>
      <c r="J18" s="12">
        <v>60</v>
      </c>
      <c r="K18" s="12">
        <v>20</v>
      </c>
      <c r="L18" s="12">
        <v>8</v>
      </c>
      <c r="M18" s="15">
        <f t="shared" si="0"/>
        <v>-4.6728971962616819E-3</v>
      </c>
      <c r="N18" s="15">
        <f t="shared" si="0"/>
        <v>-2.34375E-2</v>
      </c>
      <c r="O18" s="15">
        <f t="shared" si="0"/>
        <v>0.57894736842105265</v>
      </c>
      <c r="P18" s="15">
        <f t="shared" si="0"/>
        <v>-0.55555555555555558</v>
      </c>
      <c r="Q18" s="15">
        <f t="shared" si="0"/>
        <v>1.6666666666666667</v>
      </c>
    </row>
    <row r="19" spans="2:17" ht="20.100000000000001" customHeight="1" thickBot="1" x14ac:dyDescent="0.25">
      <c r="B19" s="6" t="s">
        <v>10</v>
      </c>
      <c r="C19" s="12">
        <v>427</v>
      </c>
      <c r="D19" s="12">
        <v>219</v>
      </c>
      <c r="E19" s="12">
        <v>127</v>
      </c>
      <c r="F19" s="12">
        <v>56</v>
      </c>
      <c r="G19" s="12">
        <v>25</v>
      </c>
      <c r="H19" s="12">
        <v>423</v>
      </c>
      <c r="I19" s="12">
        <v>224</v>
      </c>
      <c r="J19" s="12">
        <v>112</v>
      </c>
      <c r="K19" s="12">
        <v>65</v>
      </c>
      <c r="L19" s="12">
        <v>22</v>
      </c>
      <c r="M19" s="15">
        <f t="shared" si="0"/>
        <v>-9.3676814988290398E-3</v>
      </c>
      <c r="N19" s="15">
        <f t="shared" si="0"/>
        <v>2.2831050228310501E-2</v>
      </c>
      <c r="O19" s="15">
        <f t="shared" si="0"/>
        <v>-0.11811023622047244</v>
      </c>
      <c r="P19" s="15">
        <f t="shared" si="0"/>
        <v>0.16071428571428573</v>
      </c>
      <c r="Q19" s="15">
        <f t="shared" si="0"/>
        <v>-0.12</v>
      </c>
    </row>
    <row r="20" spans="2:17" ht="20.100000000000001" customHeight="1" thickBot="1" x14ac:dyDescent="0.25">
      <c r="B20" s="6" t="s">
        <v>11</v>
      </c>
      <c r="C20" s="12">
        <v>729</v>
      </c>
      <c r="D20" s="12">
        <v>392</v>
      </c>
      <c r="E20" s="12">
        <v>214</v>
      </c>
      <c r="F20" s="12">
        <v>94</v>
      </c>
      <c r="G20" s="12">
        <v>29</v>
      </c>
      <c r="H20" s="12">
        <v>825</v>
      </c>
      <c r="I20" s="12">
        <v>471</v>
      </c>
      <c r="J20" s="12">
        <v>244</v>
      </c>
      <c r="K20" s="12">
        <v>89</v>
      </c>
      <c r="L20" s="12">
        <v>21</v>
      </c>
      <c r="M20" s="15">
        <f t="shared" si="0"/>
        <v>0.13168724279835392</v>
      </c>
      <c r="N20" s="15">
        <f t="shared" si="0"/>
        <v>0.20153061224489796</v>
      </c>
      <c r="O20" s="15">
        <f t="shared" si="0"/>
        <v>0.14018691588785046</v>
      </c>
      <c r="P20" s="15">
        <f t="shared" si="0"/>
        <v>-5.3191489361702128E-2</v>
      </c>
      <c r="Q20" s="15">
        <f t="shared" si="0"/>
        <v>-0.27586206896551724</v>
      </c>
    </row>
    <row r="21" spans="2:17" ht="20.100000000000001" customHeight="1" thickBot="1" x14ac:dyDescent="0.25">
      <c r="B21" s="6" t="s">
        <v>12</v>
      </c>
      <c r="C21" s="12">
        <v>117</v>
      </c>
      <c r="D21" s="12">
        <v>98</v>
      </c>
      <c r="E21" s="12">
        <v>10</v>
      </c>
      <c r="F21" s="12">
        <v>9</v>
      </c>
      <c r="G21" s="12">
        <v>0</v>
      </c>
      <c r="H21" s="12">
        <v>112</v>
      </c>
      <c r="I21" s="12">
        <v>99</v>
      </c>
      <c r="J21" s="12">
        <v>6</v>
      </c>
      <c r="K21" s="12">
        <v>7</v>
      </c>
      <c r="L21" s="12">
        <v>0</v>
      </c>
      <c r="M21" s="15">
        <f t="shared" si="0"/>
        <v>-4.2735042735042736E-2</v>
      </c>
      <c r="N21" s="15">
        <f t="shared" si="0"/>
        <v>1.020408163265306E-2</v>
      </c>
      <c r="O21" s="15">
        <f t="shared" si="0"/>
        <v>-0.4</v>
      </c>
      <c r="P21" s="15">
        <f t="shared" si="0"/>
        <v>-0.22222222222222221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187</v>
      </c>
      <c r="D22" s="12">
        <v>127</v>
      </c>
      <c r="E22" s="12">
        <v>33</v>
      </c>
      <c r="F22" s="12">
        <v>22</v>
      </c>
      <c r="G22" s="12">
        <v>5</v>
      </c>
      <c r="H22" s="12">
        <v>236</v>
      </c>
      <c r="I22" s="12">
        <v>170</v>
      </c>
      <c r="J22" s="12">
        <v>22</v>
      </c>
      <c r="K22" s="12">
        <v>37</v>
      </c>
      <c r="L22" s="12">
        <v>7</v>
      </c>
      <c r="M22" s="15">
        <f t="shared" si="0"/>
        <v>0.26203208556149732</v>
      </c>
      <c r="N22" s="15">
        <f t="shared" si="0"/>
        <v>0.33858267716535434</v>
      </c>
      <c r="O22" s="15">
        <f t="shared" si="0"/>
        <v>-0.33333333333333331</v>
      </c>
      <c r="P22" s="15">
        <f t="shared" si="0"/>
        <v>0.68181818181818177</v>
      </c>
      <c r="Q22" s="15">
        <f t="shared" si="0"/>
        <v>0.4</v>
      </c>
    </row>
    <row r="23" spans="2:17" ht="20.100000000000001" customHeight="1" thickBot="1" x14ac:dyDescent="0.25">
      <c r="B23" s="6" t="s">
        <v>14</v>
      </c>
      <c r="C23" s="12">
        <v>305</v>
      </c>
      <c r="D23" s="12">
        <v>141</v>
      </c>
      <c r="E23" s="12">
        <v>73</v>
      </c>
      <c r="F23" s="12">
        <v>61</v>
      </c>
      <c r="G23" s="12">
        <v>30</v>
      </c>
      <c r="H23" s="12">
        <v>315</v>
      </c>
      <c r="I23" s="12">
        <v>138</v>
      </c>
      <c r="J23" s="12">
        <v>82</v>
      </c>
      <c r="K23" s="12">
        <v>71</v>
      </c>
      <c r="L23" s="12">
        <v>24</v>
      </c>
      <c r="M23" s="15">
        <f t="shared" si="0"/>
        <v>3.2786885245901641E-2</v>
      </c>
      <c r="N23" s="15">
        <f t="shared" si="0"/>
        <v>-2.1276595744680851E-2</v>
      </c>
      <c r="O23" s="15">
        <f t="shared" si="0"/>
        <v>0.12328767123287671</v>
      </c>
      <c r="P23" s="15">
        <f t="shared" si="0"/>
        <v>0.16393442622950818</v>
      </c>
      <c r="Q23" s="15">
        <f t="shared" si="0"/>
        <v>-0.2</v>
      </c>
    </row>
    <row r="24" spans="2:17" ht="20.100000000000001" customHeight="1" thickBot="1" x14ac:dyDescent="0.25">
      <c r="B24" s="6" t="s">
        <v>15</v>
      </c>
      <c r="C24" s="12">
        <v>247</v>
      </c>
      <c r="D24" s="12">
        <v>155</v>
      </c>
      <c r="E24" s="12">
        <v>80</v>
      </c>
      <c r="F24" s="12">
        <v>7</v>
      </c>
      <c r="G24" s="12">
        <v>5</v>
      </c>
      <c r="H24" s="12">
        <v>280</v>
      </c>
      <c r="I24" s="12">
        <v>153</v>
      </c>
      <c r="J24" s="12">
        <v>121</v>
      </c>
      <c r="K24" s="12">
        <v>5</v>
      </c>
      <c r="L24" s="12">
        <v>1</v>
      </c>
      <c r="M24" s="15">
        <f t="shared" si="0"/>
        <v>0.13360323886639677</v>
      </c>
      <c r="N24" s="15">
        <f t="shared" si="0"/>
        <v>-1.2903225806451613E-2</v>
      </c>
      <c r="O24" s="15">
        <f t="shared" si="0"/>
        <v>0.51249999999999996</v>
      </c>
      <c r="P24" s="15">
        <f t="shared" si="0"/>
        <v>-0.2857142857142857</v>
      </c>
      <c r="Q24" s="15">
        <f t="shared" si="0"/>
        <v>-0.8</v>
      </c>
    </row>
    <row r="25" spans="2:17" ht="20.100000000000001" customHeight="1" thickBot="1" x14ac:dyDescent="0.25">
      <c r="B25" s="6" t="s">
        <v>16</v>
      </c>
      <c r="C25" s="12">
        <v>33</v>
      </c>
      <c r="D25" s="12">
        <v>17</v>
      </c>
      <c r="E25" s="12">
        <v>14</v>
      </c>
      <c r="F25" s="12">
        <v>0</v>
      </c>
      <c r="G25" s="12">
        <v>2</v>
      </c>
      <c r="H25" s="12">
        <v>68</v>
      </c>
      <c r="I25" s="12">
        <v>37</v>
      </c>
      <c r="J25" s="12">
        <v>22</v>
      </c>
      <c r="K25" s="12">
        <v>8</v>
      </c>
      <c r="L25" s="12">
        <v>1</v>
      </c>
      <c r="M25" s="15">
        <f t="shared" si="0"/>
        <v>1.0606060606060606</v>
      </c>
      <c r="N25" s="15">
        <f t="shared" si="0"/>
        <v>1.1764705882352942</v>
      </c>
      <c r="O25" s="15">
        <f t="shared" si="0"/>
        <v>0.5714285714285714</v>
      </c>
      <c r="P25" s="15" t="str">
        <f t="shared" si="0"/>
        <v>-</v>
      </c>
      <c r="Q25" s="15">
        <f t="shared" si="0"/>
        <v>-0.5</v>
      </c>
    </row>
    <row r="26" spans="2:17" ht="20.100000000000001" customHeight="1" thickBot="1" x14ac:dyDescent="0.25">
      <c r="B26" s="7" t="s">
        <v>17</v>
      </c>
      <c r="C26" s="12">
        <v>270</v>
      </c>
      <c r="D26" s="12">
        <v>170</v>
      </c>
      <c r="E26" s="12">
        <v>86</v>
      </c>
      <c r="F26" s="12">
        <v>12</v>
      </c>
      <c r="G26" s="12">
        <v>2</v>
      </c>
      <c r="H26" s="12">
        <v>254</v>
      </c>
      <c r="I26" s="12">
        <v>156</v>
      </c>
      <c r="J26" s="12">
        <v>81</v>
      </c>
      <c r="K26" s="12">
        <v>12</v>
      </c>
      <c r="L26" s="12">
        <v>5</v>
      </c>
      <c r="M26" s="15">
        <f t="shared" si="0"/>
        <v>-5.9259259259259262E-2</v>
      </c>
      <c r="N26" s="15">
        <f t="shared" si="0"/>
        <v>-8.2352941176470587E-2</v>
      </c>
      <c r="O26" s="15">
        <f t="shared" si="0"/>
        <v>-5.8139534883720929E-2</v>
      </c>
      <c r="P26" s="15">
        <f t="shared" si="0"/>
        <v>0</v>
      </c>
      <c r="Q26" s="15">
        <f t="shared" si="0"/>
        <v>1.5</v>
      </c>
    </row>
    <row r="27" spans="2:17" ht="20.100000000000001" customHeight="1" thickBot="1" x14ac:dyDescent="0.25">
      <c r="B27" s="8" t="s">
        <v>18</v>
      </c>
      <c r="C27" s="12">
        <v>27</v>
      </c>
      <c r="D27" s="12">
        <v>14</v>
      </c>
      <c r="E27" s="12">
        <v>11</v>
      </c>
      <c r="F27" s="12">
        <v>2</v>
      </c>
      <c r="G27" s="12">
        <v>0</v>
      </c>
      <c r="H27" s="12">
        <v>46</v>
      </c>
      <c r="I27" s="12">
        <v>31</v>
      </c>
      <c r="J27" s="12">
        <v>14</v>
      </c>
      <c r="K27" s="12">
        <v>0</v>
      </c>
      <c r="L27" s="12">
        <v>1</v>
      </c>
      <c r="M27" s="15">
        <f t="shared" si="0"/>
        <v>0.70370370370370372</v>
      </c>
      <c r="N27" s="15">
        <f t="shared" si="0"/>
        <v>1.2142857142857142</v>
      </c>
      <c r="O27" s="15">
        <f t="shared" si="0"/>
        <v>0.27272727272727271</v>
      </c>
      <c r="P27" s="15">
        <f t="shared" si="0"/>
        <v>-1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4914</v>
      </c>
      <c r="D28" s="13">
        <v>2944</v>
      </c>
      <c r="E28" s="13">
        <v>1121</v>
      </c>
      <c r="F28" s="13">
        <v>697</v>
      </c>
      <c r="G28" s="13">
        <v>152</v>
      </c>
      <c r="H28" s="13">
        <v>5334</v>
      </c>
      <c r="I28" s="13">
        <v>3271</v>
      </c>
      <c r="J28" s="13">
        <v>1284</v>
      </c>
      <c r="K28" s="13">
        <v>641</v>
      </c>
      <c r="L28" s="13">
        <v>138</v>
      </c>
      <c r="M28" s="16">
        <f t="shared" si="0"/>
        <v>8.5470085470085472E-2</v>
      </c>
      <c r="N28" s="16">
        <f t="shared" si="0"/>
        <v>0.11107336956521739</v>
      </c>
      <c r="O28" s="16">
        <f t="shared" si="0"/>
        <v>0.14540588760035683</v>
      </c>
      <c r="P28" s="16">
        <f t="shared" si="0"/>
        <v>-8.0344332855093251E-2</v>
      </c>
      <c r="Q28" s="16">
        <f t="shared" si="0"/>
        <v>-9.2105263157894732E-2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8.3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9" t="s">
        <v>108</v>
      </c>
      <c r="D9" s="30"/>
      <c r="E9" s="30"/>
      <c r="F9" s="30"/>
      <c r="G9" s="30"/>
      <c r="H9" s="29" t="s">
        <v>109</v>
      </c>
      <c r="I9" s="30"/>
      <c r="J9" s="30"/>
      <c r="K9" s="30"/>
      <c r="L9" s="30"/>
      <c r="M9" s="29" t="s">
        <v>111</v>
      </c>
      <c r="N9" s="30"/>
      <c r="O9" s="30"/>
      <c r="P9" s="30"/>
      <c r="Q9" s="3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1954</v>
      </c>
      <c r="D11" s="12">
        <v>778</v>
      </c>
      <c r="E11" s="12">
        <v>197</v>
      </c>
      <c r="F11" s="12">
        <v>818</v>
      </c>
      <c r="G11" s="12">
        <v>161</v>
      </c>
      <c r="H11" s="12">
        <v>1928</v>
      </c>
      <c r="I11" s="12">
        <v>841</v>
      </c>
      <c r="J11" s="12">
        <v>169</v>
      </c>
      <c r="K11" s="12">
        <v>719</v>
      </c>
      <c r="L11" s="12">
        <v>199</v>
      </c>
      <c r="M11" s="15">
        <f>IF(C11=0,"-",(H11-C11)/C11)</f>
        <v>-1.3306038894575231E-2</v>
      </c>
      <c r="N11" s="15">
        <f>IF(D11=0,"-",(I11-D11)/D11)</f>
        <v>8.0976863753213363E-2</v>
      </c>
      <c r="O11" s="15">
        <f>IF(E11=0,"-",(J11-E11)/E11)</f>
        <v>-0.14213197969543148</v>
      </c>
      <c r="P11" s="15">
        <f>IF(F11=0,"-",(K11-F11)/F11)</f>
        <v>-0.12102689486552567</v>
      </c>
      <c r="Q11" s="15">
        <f>IF(G11=0,"-",(L11-G11)/G11)</f>
        <v>0.2360248447204969</v>
      </c>
    </row>
    <row r="12" spans="2:17" ht="20.100000000000001" customHeight="1" thickBot="1" x14ac:dyDescent="0.25">
      <c r="B12" s="6" t="s">
        <v>3</v>
      </c>
      <c r="C12" s="12">
        <v>157</v>
      </c>
      <c r="D12" s="12">
        <v>61</v>
      </c>
      <c r="E12" s="12">
        <v>40</v>
      </c>
      <c r="F12" s="12">
        <v>37</v>
      </c>
      <c r="G12" s="12">
        <v>19</v>
      </c>
      <c r="H12" s="12">
        <v>187</v>
      </c>
      <c r="I12" s="12">
        <v>87</v>
      </c>
      <c r="J12" s="12">
        <v>46</v>
      </c>
      <c r="K12" s="12">
        <v>34</v>
      </c>
      <c r="L12" s="12">
        <v>20</v>
      </c>
      <c r="M12" s="15">
        <f t="shared" ref="M12:Q28" si="0">IF(C12=0,"-",(H12-C12)/C12)</f>
        <v>0.19108280254777071</v>
      </c>
      <c r="N12" s="15">
        <f t="shared" si="0"/>
        <v>0.42622950819672129</v>
      </c>
      <c r="O12" s="15">
        <f t="shared" si="0"/>
        <v>0.15</v>
      </c>
      <c r="P12" s="15">
        <f t="shared" si="0"/>
        <v>-8.1081081081081086E-2</v>
      </c>
      <c r="Q12" s="15">
        <f t="shared" si="0"/>
        <v>5.2631578947368418E-2</v>
      </c>
    </row>
    <row r="13" spans="2:17" ht="20.100000000000001" customHeight="1" thickBot="1" x14ac:dyDescent="0.25">
      <c r="B13" s="6" t="s">
        <v>4</v>
      </c>
      <c r="C13" s="12">
        <v>190</v>
      </c>
      <c r="D13" s="12">
        <v>112</v>
      </c>
      <c r="E13" s="12">
        <v>4</v>
      </c>
      <c r="F13" s="12">
        <v>65</v>
      </c>
      <c r="G13" s="12">
        <v>9</v>
      </c>
      <c r="H13" s="12">
        <v>180</v>
      </c>
      <c r="I13" s="12">
        <v>111</v>
      </c>
      <c r="J13" s="12">
        <v>8</v>
      </c>
      <c r="K13" s="12">
        <v>57</v>
      </c>
      <c r="L13" s="12">
        <v>4</v>
      </c>
      <c r="M13" s="15">
        <f t="shared" si="0"/>
        <v>-5.2631578947368418E-2</v>
      </c>
      <c r="N13" s="15">
        <f t="shared" si="0"/>
        <v>-8.9285714285714281E-3</v>
      </c>
      <c r="O13" s="15">
        <f t="shared" si="0"/>
        <v>1</v>
      </c>
      <c r="P13" s="15">
        <f t="shared" si="0"/>
        <v>-0.12307692307692308</v>
      </c>
      <c r="Q13" s="15">
        <f t="shared" si="0"/>
        <v>-0.55555555555555558</v>
      </c>
    </row>
    <row r="14" spans="2:17" ht="20.100000000000001" customHeight="1" thickBot="1" x14ac:dyDescent="0.25">
      <c r="B14" s="6" t="s">
        <v>5</v>
      </c>
      <c r="C14" s="12">
        <v>244</v>
      </c>
      <c r="D14" s="12">
        <v>126</v>
      </c>
      <c r="E14" s="12">
        <v>42</v>
      </c>
      <c r="F14" s="12">
        <v>47</v>
      </c>
      <c r="G14" s="12">
        <v>29</v>
      </c>
      <c r="H14" s="12">
        <v>225</v>
      </c>
      <c r="I14" s="12">
        <v>97</v>
      </c>
      <c r="J14" s="12">
        <v>57</v>
      </c>
      <c r="K14" s="12">
        <v>44</v>
      </c>
      <c r="L14" s="12">
        <v>27</v>
      </c>
      <c r="M14" s="15">
        <f t="shared" si="0"/>
        <v>-7.7868852459016397E-2</v>
      </c>
      <c r="N14" s="15">
        <f t="shared" si="0"/>
        <v>-0.23015873015873015</v>
      </c>
      <c r="O14" s="15">
        <f t="shared" si="0"/>
        <v>0.35714285714285715</v>
      </c>
      <c r="P14" s="15">
        <f t="shared" si="0"/>
        <v>-6.3829787234042548E-2</v>
      </c>
      <c r="Q14" s="15">
        <f t="shared" si="0"/>
        <v>-6.8965517241379309E-2</v>
      </c>
    </row>
    <row r="15" spans="2:17" ht="20.100000000000001" customHeight="1" thickBot="1" x14ac:dyDescent="0.25">
      <c r="B15" s="6" t="s">
        <v>6</v>
      </c>
      <c r="C15" s="12">
        <v>241</v>
      </c>
      <c r="D15" s="12">
        <v>95</v>
      </c>
      <c r="E15" s="12">
        <v>23</v>
      </c>
      <c r="F15" s="12">
        <v>100</v>
      </c>
      <c r="G15" s="12">
        <v>23</v>
      </c>
      <c r="H15" s="12">
        <v>207</v>
      </c>
      <c r="I15" s="12">
        <v>92</v>
      </c>
      <c r="J15" s="12">
        <v>30</v>
      </c>
      <c r="K15" s="12">
        <v>70</v>
      </c>
      <c r="L15" s="12">
        <v>15</v>
      </c>
      <c r="M15" s="15">
        <f t="shared" si="0"/>
        <v>-0.14107883817427386</v>
      </c>
      <c r="N15" s="15">
        <f t="shared" si="0"/>
        <v>-3.1578947368421054E-2</v>
      </c>
      <c r="O15" s="15">
        <f t="shared" si="0"/>
        <v>0.30434782608695654</v>
      </c>
      <c r="P15" s="15">
        <f t="shared" si="0"/>
        <v>-0.3</v>
      </c>
      <c r="Q15" s="15">
        <f t="shared" si="0"/>
        <v>-0.34782608695652173</v>
      </c>
    </row>
    <row r="16" spans="2:17" ht="20.100000000000001" customHeight="1" thickBot="1" x14ac:dyDescent="0.25">
      <c r="B16" s="6" t="s">
        <v>7</v>
      </c>
      <c r="C16" s="12">
        <v>66</v>
      </c>
      <c r="D16" s="12">
        <v>41</v>
      </c>
      <c r="E16" s="12">
        <v>12</v>
      </c>
      <c r="F16" s="12">
        <v>9</v>
      </c>
      <c r="G16" s="12">
        <v>4</v>
      </c>
      <c r="H16" s="12">
        <v>72</v>
      </c>
      <c r="I16" s="12">
        <v>39</v>
      </c>
      <c r="J16" s="12">
        <v>9</v>
      </c>
      <c r="K16" s="12">
        <v>18</v>
      </c>
      <c r="L16" s="12">
        <v>6</v>
      </c>
      <c r="M16" s="15">
        <f t="shared" si="0"/>
        <v>9.0909090909090912E-2</v>
      </c>
      <c r="N16" s="15">
        <f t="shared" si="0"/>
        <v>-4.878048780487805E-2</v>
      </c>
      <c r="O16" s="15">
        <f t="shared" si="0"/>
        <v>-0.25</v>
      </c>
      <c r="P16" s="15">
        <f t="shared" si="0"/>
        <v>1</v>
      </c>
      <c r="Q16" s="15">
        <f t="shared" si="0"/>
        <v>0.5</v>
      </c>
    </row>
    <row r="17" spans="2:17" ht="20.100000000000001" customHeight="1" thickBot="1" x14ac:dyDescent="0.25">
      <c r="B17" s="6" t="s">
        <v>8</v>
      </c>
      <c r="C17" s="12">
        <v>319</v>
      </c>
      <c r="D17" s="12">
        <v>158</v>
      </c>
      <c r="E17" s="12">
        <v>47</v>
      </c>
      <c r="F17" s="12">
        <v>77</v>
      </c>
      <c r="G17" s="12">
        <v>37</v>
      </c>
      <c r="H17" s="12">
        <v>331</v>
      </c>
      <c r="I17" s="12">
        <v>162</v>
      </c>
      <c r="J17" s="12">
        <v>44</v>
      </c>
      <c r="K17" s="12">
        <v>96</v>
      </c>
      <c r="L17" s="12">
        <v>29</v>
      </c>
      <c r="M17" s="15">
        <f t="shared" si="0"/>
        <v>3.7617554858934171E-2</v>
      </c>
      <c r="N17" s="15">
        <f t="shared" si="0"/>
        <v>2.5316455696202531E-2</v>
      </c>
      <c r="O17" s="15">
        <f t="shared" si="0"/>
        <v>-6.3829787234042548E-2</v>
      </c>
      <c r="P17" s="15">
        <f t="shared" si="0"/>
        <v>0.24675324675324675</v>
      </c>
      <c r="Q17" s="15">
        <f t="shared" si="0"/>
        <v>-0.21621621621621623</v>
      </c>
    </row>
    <row r="18" spans="2:17" ht="20.100000000000001" customHeight="1" thickBot="1" x14ac:dyDescent="0.25">
      <c r="B18" s="6" t="s">
        <v>9</v>
      </c>
      <c r="C18" s="12">
        <v>310</v>
      </c>
      <c r="D18" s="12">
        <v>108</v>
      </c>
      <c r="E18" s="12">
        <v>53</v>
      </c>
      <c r="F18" s="12">
        <v>114</v>
      </c>
      <c r="G18" s="12">
        <v>35</v>
      </c>
      <c r="H18" s="12">
        <v>303</v>
      </c>
      <c r="I18" s="12">
        <v>134</v>
      </c>
      <c r="J18" s="12">
        <v>47</v>
      </c>
      <c r="K18" s="12">
        <v>84</v>
      </c>
      <c r="L18" s="12">
        <v>38</v>
      </c>
      <c r="M18" s="15">
        <f t="shared" si="0"/>
        <v>-2.2580645161290321E-2</v>
      </c>
      <c r="N18" s="15">
        <f t="shared" si="0"/>
        <v>0.24074074074074073</v>
      </c>
      <c r="O18" s="15">
        <f t="shared" si="0"/>
        <v>-0.11320754716981132</v>
      </c>
      <c r="P18" s="15">
        <f t="shared" si="0"/>
        <v>-0.26315789473684209</v>
      </c>
      <c r="Q18" s="15">
        <f t="shared" si="0"/>
        <v>8.5714285714285715E-2</v>
      </c>
    </row>
    <row r="19" spans="2:17" ht="20.100000000000001" customHeight="1" thickBot="1" x14ac:dyDescent="0.25">
      <c r="B19" s="6" t="s">
        <v>10</v>
      </c>
      <c r="C19" s="12">
        <v>1220</v>
      </c>
      <c r="D19" s="12">
        <v>368</v>
      </c>
      <c r="E19" s="12">
        <v>218</v>
      </c>
      <c r="F19" s="12">
        <v>419</v>
      </c>
      <c r="G19" s="12">
        <v>215</v>
      </c>
      <c r="H19" s="12">
        <v>1303</v>
      </c>
      <c r="I19" s="12">
        <v>376</v>
      </c>
      <c r="J19" s="12">
        <v>253</v>
      </c>
      <c r="K19" s="12">
        <v>420</v>
      </c>
      <c r="L19" s="12">
        <v>254</v>
      </c>
      <c r="M19" s="15">
        <f t="shared" si="0"/>
        <v>6.8032786885245902E-2</v>
      </c>
      <c r="N19" s="15">
        <f t="shared" si="0"/>
        <v>2.1739130434782608E-2</v>
      </c>
      <c r="O19" s="15">
        <f t="shared" si="0"/>
        <v>0.16055045871559634</v>
      </c>
      <c r="P19" s="15">
        <f t="shared" si="0"/>
        <v>2.3866348448687352E-3</v>
      </c>
      <c r="Q19" s="15">
        <f t="shared" si="0"/>
        <v>0.18139534883720931</v>
      </c>
    </row>
    <row r="20" spans="2:17" ht="20.100000000000001" customHeight="1" thickBot="1" x14ac:dyDescent="0.25">
      <c r="B20" s="6" t="s">
        <v>11</v>
      </c>
      <c r="C20" s="12">
        <v>902</v>
      </c>
      <c r="D20" s="12">
        <v>369</v>
      </c>
      <c r="E20" s="12">
        <v>151</v>
      </c>
      <c r="F20" s="12">
        <v>288</v>
      </c>
      <c r="G20" s="12">
        <v>94</v>
      </c>
      <c r="H20" s="12">
        <v>942</v>
      </c>
      <c r="I20" s="12">
        <v>424</v>
      </c>
      <c r="J20" s="12">
        <v>175</v>
      </c>
      <c r="K20" s="12">
        <v>231</v>
      </c>
      <c r="L20" s="12">
        <v>112</v>
      </c>
      <c r="M20" s="15">
        <f t="shared" si="0"/>
        <v>4.4345898004434593E-2</v>
      </c>
      <c r="N20" s="15">
        <f t="shared" si="0"/>
        <v>0.14905149051490515</v>
      </c>
      <c r="O20" s="15">
        <f t="shared" si="0"/>
        <v>0.15894039735099338</v>
      </c>
      <c r="P20" s="15">
        <f t="shared" si="0"/>
        <v>-0.19791666666666666</v>
      </c>
      <c r="Q20" s="15">
        <f t="shared" si="0"/>
        <v>0.19148936170212766</v>
      </c>
    </row>
    <row r="21" spans="2:17" ht="20.100000000000001" customHeight="1" thickBot="1" x14ac:dyDescent="0.25">
      <c r="B21" s="6" t="s">
        <v>12</v>
      </c>
      <c r="C21" s="12">
        <v>117</v>
      </c>
      <c r="D21" s="12">
        <v>81</v>
      </c>
      <c r="E21" s="12">
        <v>16</v>
      </c>
      <c r="F21" s="12">
        <v>20</v>
      </c>
      <c r="G21" s="12">
        <v>0</v>
      </c>
      <c r="H21" s="12">
        <v>125</v>
      </c>
      <c r="I21" s="12">
        <v>97</v>
      </c>
      <c r="J21" s="12">
        <v>5</v>
      </c>
      <c r="K21" s="12">
        <v>17</v>
      </c>
      <c r="L21" s="12">
        <v>6</v>
      </c>
      <c r="M21" s="15">
        <f t="shared" si="0"/>
        <v>6.8376068376068383E-2</v>
      </c>
      <c r="N21" s="15">
        <f t="shared" si="0"/>
        <v>0.19753086419753085</v>
      </c>
      <c r="O21" s="15">
        <f t="shared" si="0"/>
        <v>-0.6875</v>
      </c>
      <c r="P21" s="15">
        <f t="shared" si="0"/>
        <v>-0.15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348</v>
      </c>
      <c r="D22" s="12">
        <v>186</v>
      </c>
      <c r="E22" s="12">
        <v>32</v>
      </c>
      <c r="F22" s="12">
        <v>108</v>
      </c>
      <c r="G22" s="12">
        <v>22</v>
      </c>
      <c r="H22" s="12">
        <v>328</v>
      </c>
      <c r="I22" s="12">
        <v>214</v>
      </c>
      <c r="J22" s="12">
        <v>25</v>
      </c>
      <c r="K22" s="12">
        <v>76</v>
      </c>
      <c r="L22" s="12">
        <v>13</v>
      </c>
      <c r="M22" s="15">
        <f t="shared" si="0"/>
        <v>-5.7471264367816091E-2</v>
      </c>
      <c r="N22" s="15">
        <f t="shared" si="0"/>
        <v>0.15053763440860216</v>
      </c>
      <c r="O22" s="15">
        <f t="shared" si="0"/>
        <v>-0.21875</v>
      </c>
      <c r="P22" s="15">
        <f t="shared" si="0"/>
        <v>-0.29629629629629628</v>
      </c>
      <c r="Q22" s="15">
        <f t="shared" si="0"/>
        <v>-0.40909090909090912</v>
      </c>
    </row>
    <row r="23" spans="2:17" ht="20.100000000000001" customHeight="1" thickBot="1" x14ac:dyDescent="0.25">
      <c r="B23" s="6" t="s">
        <v>14</v>
      </c>
      <c r="C23" s="12">
        <v>1241</v>
      </c>
      <c r="D23" s="12">
        <v>423</v>
      </c>
      <c r="E23" s="12">
        <v>264</v>
      </c>
      <c r="F23" s="12">
        <v>344</v>
      </c>
      <c r="G23" s="12">
        <v>210</v>
      </c>
      <c r="H23" s="12">
        <v>1239</v>
      </c>
      <c r="I23" s="12">
        <v>355</v>
      </c>
      <c r="J23" s="12">
        <v>286</v>
      </c>
      <c r="K23" s="12">
        <v>339</v>
      </c>
      <c r="L23" s="12">
        <v>259</v>
      </c>
      <c r="M23" s="15">
        <f t="shared" si="0"/>
        <v>-1.6116035455278001E-3</v>
      </c>
      <c r="N23" s="15">
        <f t="shared" si="0"/>
        <v>-0.16075650118203311</v>
      </c>
      <c r="O23" s="15">
        <f t="shared" si="0"/>
        <v>8.3333333333333329E-2</v>
      </c>
      <c r="P23" s="15">
        <f t="shared" si="0"/>
        <v>-1.4534883720930232E-2</v>
      </c>
      <c r="Q23" s="15">
        <f t="shared" si="0"/>
        <v>0.23333333333333334</v>
      </c>
    </row>
    <row r="24" spans="2:17" ht="20.100000000000001" customHeight="1" thickBot="1" x14ac:dyDescent="0.25">
      <c r="B24" s="6" t="s">
        <v>15</v>
      </c>
      <c r="C24" s="12">
        <v>231</v>
      </c>
      <c r="D24" s="12">
        <v>81</v>
      </c>
      <c r="E24" s="12">
        <v>57</v>
      </c>
      <c r="F24" s="12">
        <v>59</v>
      </c>
      <c r="G24" s="12">
        <v>34</v>
      </c>
      <c r="H24" s="12">
        <v>192</v>
      </c>
      <c r="I24" s="12">
        <v>72</v>
      </c>
      <c r="J24" s="12">
        <v>40</v>
      </c>
      <c r="K24" s="12">
        <v>45</v>
      </c>
      <c r="L24" s="12">
        <v>35</v>
      </c>
      <c r="M24" s="15">
        <f t="shared" si="0"/>
        <v>-0.16883116883116883</v>
      </c>
      <c r="N24" s="15">
        <f t="shared" si="0"/>
        <v>-0.1111111111111111</v>
      </c>
      <c r="O24" s="15">
        <f t="shared" si="0"/>
        <v>-0.2982456140350877</v>
      </c>
      <c r="P24" s="15">
        <f t="shared" si="0"/>
        <v>-0.23728813559322035</v>
      </c>
      <c r="Q24" s="15">
        <f t="shared" si="0"/>
        <v>2.9411764705882353E-2</v>
      </c>
    </row>
    <row r="25" spans="2:17" ht="20.100000000000001" customHeight="1" thickBot="1" x14ac:dyDescent="0.25">
      <c r="B25" s="6" t="s">
        <v>16</v>
      </c>
      <c r="C25" s="12">
        <v>111</v>
      </c>
      <c r="D25" s="12">
        <v>52</v>
      </c>
      <c r="E25" s="12">
        <v>32</v>
      </c>
      <c r="F25" s="12">
        <v>20</v>
      </c>
      <c r="G25" s="12">
        <v>7</v>
      </c>
      <c r="H25" s="12">
        <v>111</v>
      </c>
      <c r="I25" s="12">
        <v>41</v>
      </c>
      <c r="J25" s="12">
        <v>44</v>
      </c>
      <c r="K25" s="12">
        <v>14</v>
      </c>
      <c r="L25" s="12">
        <v>12</v>
      </c>
      <c r="M25" s="15">
        <f t="shared" si="0"/>
        <v>0</v>
      </c>
      <c r="N25" s="15">
        <f t="shared" si="0"/>
        <v>-0.21153846153846154</v>
      </c>
      <c r="O25" s="15">
        <f t="shared" si="0"/>
        <v>0.375</v>
      </c>
      <c r="P25" s="15">
        <f t="shared" si="0"/>
        <v>-0.3</v>
      </c>
      <c r="Q25" s="15">
        <f t="shared" si="0"/>
        <v>0.7142857142857143</v>
      </c>
    </row>
    <row r="26" spans="2:17" ht="20.100000000000001" customHeight="1" thickBot="1" x14ac:dyDescent="0.25">
      <c r="B26" s="7" t="s">
        <v>17</v>
      </c>
      <c r="C26" s="12">
        <v>298</v>
      </c>
      <c r="D26" s="12">
        <v>124</v>
      </c>
      <c r="E26" s="12">
        <v>88</v>
      </c>
      <c r="F26" s="12">
        <v>57</v>
      </c>
      <c r="G26" s="12">
        <v>29</v>
      </c>
      <c r="H26" s="12">
        <v>303</v>
      </c>
      <c r="I26" s="12">
        <v>134</v>
      </c>
      <c r="J26" s="12">
        <v>70</v>
      </c>
      <c r="K26" s="12">
        <v>57</v>
      </c>
      <c r="L26" s="12">
        <v>42</v>
      </c>
      <c r="M26" s="15">
        <f t="shared" si="0"/>
        <v>1.6778523489932886E-2</v>
      </c>
      <c r="N26" s="15">
        <f t="shared" si="0"/>
        <v>8.0645161290322578E-2</v>
      </c>
      <c r="O26" s="15">
        <f t="shared" si="0"/>
        <v>-0.20454545454545456</v>
      </c>
      <c r="P26" s="15">
        <f t="shared" si="0"/>
        <v>0</v>
      </c>
      <c r="Q26" s="15">
        <f t="shared" si="0"/>
        <v>0.44827586206896552</v>
      </c>
    </row>
    <row r="27" spans="2:17" ht="20.100000000000001" customHeight="1" thickBot="1" x14ac:dyDescent="0.25">
      <c r="B27" s="8" t="s">
        <v>18</v>
      </c>
      <c r="C27" s="12">
        <v>38</v>
      </c>
      <c r="D27" s="12">
        <v>19</v>
      </c>
      <c r="E27" s="12">
        <v>4</v>
      </c>
      <c r="F27" s="12">
        <v>12</v>
      </c>
      <c r="G27" s="12">
        <v>3</v>
      </c>
      <c r="H27" s="12">
        <v>46</v>
      </c>
      <c r="I27" s="12">
        <v>27</v>
      </c>
      <c r="J27" s="12">
        <v>8</v>
      </c>
      <c r="K27" s="12">
        <v>7</v>
      </c>
      <c r="L27" s="12">
        <v>4</v>
      </c>
      <c r="M27" s="15">
        <f t="shared" si="0"/>
        <v>0.21052631578947367</v>
      </c>
      <c r="N27" s="15">
        <f t="shared" si="0"/>
        <v>0.42105263157894735</v>
      </c>
      <c r="O27" s="15">
        <f t="shared" si="0"/>
        <v>1</v>
      </c>
      <c r="P27" s="15">
        <f t="shared" si="0"/>
        <v>-0.41666666666666669</v>
      </c>
      <c r="Q27" s="15">
        <f t="shared" si="0"/>
        <v>0.33333333333333331</v>
      </c>
    </row>
    <row r="28" spans="2:17" ht="20.100000000000001" customHeight="1" thickBot="1" x14ac:dyDescent="0.25">
      <c r="B28" s="9" t="s">
        <v>19</v>
      </c>
      <c r="C28" s="13">
        <v>7987</v>
      </c>
      <c r="D28" s="13">
        <v>3182</v>
      </c>
      <c r="E28" s="13">
        <v>1280</v>
      </c>
      <c r="F28" s="13">
        <v>2594</v>
      </c>
      <c r="G28" s="13">
        <v>931</v>
      </c>
      <c r="H28" s="13">
        <v>8022</v>
      </c>
      <c r="I28" s="13">
        <v>3303</v>
      </c>
      <c r="J28" s="13">
        <v>1316</v>
      </c>
      <c r="K28" s="13">
        <v>2328</v>
      </c>
      <c r="L28" s="13">
        <v>1075</v>
      </c>
      <c r="M28" s="16">
        <f t="shared" si="0"/>
        <v>4.3821209465381246E-3</v>
      </c>
      <c r="N28" s="16">
        <f t="shared" si="0"/>
        <v>3.8026398491514769E-2</v>
      </c>
      <c r="O28" s="16">
        <f t="shared" si="0"/>
        <v>2.8125000000000001E-2</v>
      </c>
      <c r="P28" s="16">
        <f t="shared" si="0"/>
        <v>-0.10254433307632999</v>
      </c>
      <c r="Q28" s="16">
        <f t="shared" si="0"/>
        <v>0.15467239527389903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9" t="s">
        <v>108</v>
      </c>
      <c r="D9" s="30"/>
      <c r="E9" s="30"/>
      <c r="F9" s="30"/>
      <c r="G9" s="29" t="s">
        <v>109</v>
      </c>
      <c r="H9" s="30"/>
      <c r="I9" s="30"/>
      <c r="J9" s="30"/>
      <c r="K9" s="29" t="s">
        <v>111</v>
      </c>
      <c r="L9" s="30"/>
      <c r="M9" s="30"/>
      <c r="N9" s="30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v>956</v>
      </c>
      <c r="D11" s="12">
        <v>511</v>
      </c>
      <c r="E11" s="12">
        <v>445</v>
      </c>
      <c r="F11" s="12">
        <v>951</v>
      </c>
      <c r="G11" s="12">
        <v>993</v>
      </c>
      <c r="H11" s="12">
        <v>553</v>
      </c>
      <c r="I11" s="12">
        <v>440</v>
      </c>
      <c r="J11" s="12">
        <v>908</v>
      </c>
      <c r="K11" s="15">
        <f>IF(C11=0,"-",(G11-C11)/C11)</f>
        <v>3.8702928870292884E-2</v>
      </c>
      <c r="L11" s="15">
        <f>IF(D11=0,"-",(H11-D11)/D11)</f>
        <v>8.2191780821917804E-2</v>
      </c>
      <c r="M11" s="15">
        <f>IF(E11=0,"-",(I11-E11)/E11)</f>
        <v>-1.1235955056179775E-2</v>
      </c>
      <c r="N11" s="15">
        <f>IF(F11=0,"-",(J11-F11)/F11)</f>
        <v>-4.5215562565720298E-2</v>
      </c>
    </row>
    <row r="12" spans="2:14" ht="20.100000000000001" customHeight="1" thickBot="1" x14ac:dyDescent="0.25">
      <c r="B12" s="6" t="s">
        <v>3</v>
      </c>
      <c r="C12" s="12">
        <v>101</v>
      </c>
      <c r="D12" s="12">
        <v>45</v>
      </c>
      <c r="E12" s="12">
        <v>56</v>
      </c>
      <c r="F12" s="12">
        <v>56</v>
      </c>
      <c r="G12" s="12">
        <v>127</v>
      </c>
      <c r="H12" s="12">
        <v>76</v>
      </c>
      <c r="I12" s="12">
        <v>51</v>
      </c>
      <c r="J12" s="12">
        <v>48</v>
      </c>
      <c r="K12" s="15">
        <f t="shared" ref="K12:N28" si="0">IF(C12=0,"-",(G12-C12)/C12)</f>
        <v>0.25742574257425743</v>
      </c>
      <c r="L12" s="15">
        <f t="shared" si="0"/>
        <v>0.68888888888888888</v>
      </c>
      <c r="M12" s="15">
        <f t="shared" si="0"/>
        <v>-8.9285714285714288E-2</v>
      </c>
      <c r="N12" s="15">
        <f t="shared" si="0"/>
        <v>-0.14285714285714285</v>
      </c>
    </row>
    <row r="13" spans="2:14" ht="20.100000000000001" customHeight="1" thickBot="1" x14ac:dyDescent="0.25">
      <c r="B13" s="6" t="s">
        <v>4</v>
      </c>
      <c r="C13" s="12">
        <v>116</v>
      </c>
      <c r="D13" s="12">
        <v>56</v>
      </c>
      <c r="E13" s="12">
        <v>60</v>
      </c>
      <c r="F13" s="12">
        <v>74</v>
      </c>
      <c r="G13" s="12">
        <v>119</v>
      </c>
      <c r="H13" s="12">
        <v>59</v>
      </c>
      <c r="I13" s="12">
        <v>60</v>
      </c>
      <c r="J13" s="12">
        <v>59</v>
      </c>
      <c r="K13" s="15">
        <f t="shared" si="0"/>
        <v>2.5862068965517241E-2</v>
      </c>
      <c r="L13" s="15">
        <f t="shared" si="0"/>
        <v>5.3571428571428568E-2</v>
      </c>
      <c r="M13" s="15">
        <f t="shared" si="0"/>
        <v>0</v>
      </c>
      <c r="N13" s="15">
        <f t="shared" si="0"/>
        <v>-0.20270270270270271</v>
      </c>
    </row>
    <row r="14" spans="2:14" ht="20.100000000000001" customHeight="1" thickBot="1" x14ac:dyDescent="0.25">
      <c r="B14" s="6" t="s">
        <v>5</v>
      </c>
      <c r="C14" s="12">
        <v>168</v>
      </c>
      <c r="D14" s="12">
        <v>107</v>
      </c>
      <c r="E14" s="12">
        <v>61</v>
      </c>
      <c r="F14" s="12">
        <v>76</v>
      </c>
      <c r="G14" s="12">
        <v>153</v>
      </c>
      <c r="H14" s="12">
        <v>109</v>
      </c>
      <c r="I14" s="12">
        <v>44</v>
      </c>
      <c r="J14" s="12">
        <v>71</v>
      </c>
      <c r="K14" s="15">
        <f t="shared" si="0"/>
        <v>-8.9285714285714288E-2</v>
      </c>
      <c r="L14" s="15">
        <f t="shared" si="0"/>
        <v>1.8691588785046728E-2</v>
      </c>
      <c r="M14" s="15">
        <f t="shared" si="0"/>
        <v>-0.27868852459016391</v>
      </c>
      <c r="N14" s="15">
        <f t="shared" si="0"/>
        <v>-6.5789473684210523E-2</v>
      </c>
    </row>
    <row r="15" spans="2:14" ht="20.100000000000001" customHeight="1" thickBot="1" x14ac:dyDescent="0.25">
      <c r="B15" s="6" t="s">
        <v>6</v>
      </c>
      <c r="C15" s="12">
        <v>118</v>
      </c>
      <c r="D15" s="12">
        <v>81</v>
      </c>
      <c r="E15" s="12">
        <v>37</v>
      </c>
      <c r="F15" s="12">
        <v>118</v>
      </c>
      <c r="G15" s="12">
        <v>122</v>
      </c>
      <c r="H15" s="12">
        <v>71</v>
      </c>
      <c r="I15" s="12">
        <v>51</v>
      </c>
      <c r="J15" s="12">
        <v>85</v>
      </c>
      <c r="K15" s="15">
        <f t="shared" si="0"/>
        <v>3.3898305084745763E-2</v>
      </c>
      <c r="L15" s="15">
        <f t="shared" si="0"/>
        <v>-0.12345679012345678</v>
      </c>
      <c r="M15" s="15">
        <f t="shared" si="0"/>
        <v>0.3783783783783784</v>
      </c>
      <c r="N15" s="15">
        <f t="shared" si="0"/>
        <v>-0.27966101694915252</v>
      </c>
    </row>
    <row r="16" spans="2:14" ht="20.100000000000001" customHeight="1" thickBot="1" x14ac:dyDescent="0.25">
      <c r="B16" s="6" t="s">
        <v>7</v>
      </c>
      <c r="C16" s="12">
        <v>53</v>
      </c>
      <c r="D16" s="12">
        <v>29</v>
      </c>
      <c r="E16" s="12">
        <v>24</v>
      </c>
      <c r="F16" s="12">
        <v>13</v>
      </c>
      <c r="G16" s="12">
        <v>48</v>
      </c>
      <c r="H16" s="12">
        <v>39</v>
      </c>
      <c r="I16" s="12">
        <v>9</v>
      </c>
      <c r="J16" s="12">
        <v>24</v>
      </c>
      <c r="K16" s="15">
        <f t="shared" si="0"/>
        <v>-9.4339622641509441E-2</v>
      </c>
      <c r="L16" s="15">
        <f t="shared" si="0"/>
        <v>0.34482758620689657</v>
      </c>
      <c r="M16" s="15">
        <f t="shared" si="0"/>
        <v>-0.625</v>
      </c>
      <c r="N16" s="15">
        <f t="shared" si="0"/>
        <v>0.84615384615384615</v>
      </c>
    </row>
    <row r="17" spans="2:14" ht="20.100000000000001" customHeight="1" thickBot="1" x14ac:dyDescent="0.25">
      <c r="B17" s="6" t="s">
        <v>8</v>
      </c>
      <c r="C17" s="12">
        <v>203</v>
      </c>
      <c r="D17" s="12">
        <v>137</v>
      </c>
      <c r="E17" s="12">
        <v>66</v>
      </c>
      <c r="F17" s="12">
        <v>113</v>
      </c>
      <c r="G17" s="12">
        <v>205</v>
      </c>
      <c r="H17" s="12">
        <v>117</v>
      </c>
      <c r="I17" s="12">
        <v>88</v>
      </c>
      <c r="J17" s="12">
        <v>118</v>
      </c>
      <c r="K17" s="15">
        <f t="shared" si="0"/>
        <v>9.852216748768473E-3</v>
      </c>
      <c r="L17" s="15">
        <f t="shared" si="0"/>
        <v>-0.145985401459854</v>
      </c>
      <c r="M17" s="15">
        <f t="shared" si="0"/>
        <v>0.33333333333333331</v>
      </c>
      <c r="N17" s="15">
        <f t="shared" si="0"/>
        <v>4.4247787610619468E-2</v>
      </c>
    </row>
    <row r="18" spans="2:14" ht="20.100000000000001" customHeight="1" thickBot="1" x14ac:dyDescent="0.25">
      <c r="B18" s="6" t="s">
        <v>9</v>
      </c>
      <c r="C18" s="12">
        <v>158</v>
      </c>
      <c r="D18" s="12">
        <v>81</v>
      </c>
      <c r="E18" s="12">
        <v>77</v>
      </c>
      <c r="F18" s="12">
        <v>146</v>
      </c>
      <c r="G18" s="12">
        <v>181</v>
      </c>
      <c r="H18" s="12">
        <v>63</v>
      </c>
      <c r="I18" s="12">
        <v>118</v>
      </c>
      <c r="J18" s="12">
        <v>116</v>
      </c>
      <c r="K18" s="15">
        <f t="shared" si="0"/>
        <v>0.14556962025316456</v>
      </c>
      <c r="L18" s="15">
        <f t="shared" si="0"/>
        <v>-0.22222222222222221</v>
      </c>
      <c r="M18" s="15">
        <f t="shared" si="0"/>
        <v>0.53246753246753242</v>
      </c>
      <c r="N18" s="15">
        <f t="shared" si="0"/>
        <v>-0.20547945205479451</v>
      </c>
    </row>
    <row r="19" spans="2:14" ht="20.100000000000001" customHeight="1" thickBot="1" x14ac:dyDescent="0.25">
      <c r="B19" s="6" t="s">
        <v>10</v>
      </c>
      <c r="C19" s="12">
        <v>583</v>
      </c>
      <c r="D19" s="12">
        <v>314</v>
      </c>
      <c r="E19" s="12">
        <v>269</v>
      </c>
      <c r="F19" s="12">
        <v>619</v>
      </c>
      <c r="G19" s="12">
        <v>625</v>
      </c>
      <c r="H19" s="12">
        <v>341</v>
      </c>
      <c r="I19" s="12">
        <v>284</v>
      </c>
      <c r="J19" s="12">
        <v>661</v>
      </c>
      <c r="K19" s="15">
        <f t="shared" si="0"/>
        <v>7.2041166380789029E-2</v>
      </c>
      <c r="L19" s="15">
        <f t="shared" si="0"/>
        <v>8.598726114649681E-2</v>
      </c>
      <c r="M19" s="15">
        <f t="shared" si="0"/>
        <v>5.5762081784386616E-2</v>
      </c>
      <c r="N19" s="15">
        <f t="shared" si="0"/>
        <v>6.7851373182552507E-2</v>
      </c>
    </row>
    <row r="20" spans="2:14" ht="20.100000000000001" customHeight="1" thickBot="1" x14ac:dyDescent="0.25">
      <c r="B20" s="6" t="s">
        <v>11</v>
      </c>
      <c r="C20" s="12">
        <v>519</v>
      </c>
      <c r="D20" s="12">
        <v>284</v>
      </c>
      <c r="E20" s="12">
        <v>235</v>
      </c>
      <c r="F20" s="12">
        <v>376</v>
      </c>
      <c r="G20" s="12">
        <v>596</v>
      </c>
      <c r="H20" s="12">
        <v>372</v>
      </c>
      <c r="I20" s="12">
        <v>224</v>
      </c>
      <c r="J20" s="12">
        <v>338</v>
      </c>
      <c r="K20" s="15">
        <f t="shared" si="0"/>
        <v>0.14836223506743737</v>
      </c>
      <c r="L20" s="15">
        <f t="shared" si="0"/>
        <v>0.30985915492957744</v>
      </c>
      <c r="M20" s="15">
        <f t="shared" si="0"/>
        <v>-4.6808510638297871E-2</v>
      </c>
      <c r="N20" s="15">
        <f t="shared" si="0"/>
        <v>-0.10106382978723404</v>
      </c>
    </row>
    <row r="21" spans="2:14" ht="20.100000000000001" customHeight="1" thickBot="1" x14ac:dyDescent="0.25">
      <c r="B21" s="6" t="s">
        <v>12</v>
      </c>
      <c r="C21" s="12">
        <v>96</v>
      </c>
      <c r="D21" s="12">
        <v>80</v>
      </c>
      <c r="E21" s="12">
        <v>16</v>
      </c>
      <c r="F21" s="12">
        <v>18</v>
      </c>
      <c r="G21" s="12">
        <v>101</v>
      </c>
      <c r="H21" s="12">
        <v>82</v>
      </c>
      <c r="I21" s="12">
        <v>19</v>
      </c>
      <c r="J21" s="12">
        <v>23</v>
      </c>
      <c r="K21" s="15">
        <f t="shared" si="0"/>
        <v>5.2083333333333336E-2</v>
      </c>
      <c r="L21" s="15">
        <f t="shared" si="0"/>
        <v>2.5000000000000001E-2</v>
      </c>
      <c r="M21" s="15">
        <f t="shared" si="0"/>
        <v>0.1875</v>
      </c>
      <c r="N21" s="15">
        <f t="shared" si="0"/>
        <v>0.27777777777777779</v>
      </c>
    </row>
    <row r="22" spans="2:14" ht="20.100000000000001" customHeight="1" thickBot="1" x14ac:dyDescent="0.25">
      <c r="B22" s="6" t="s">
        <v>13</v>
      </c>
      <c r="C22" s="12">
        <v>217</v>
      </c>
      <c r="D22" s="12">
        <v>133</v>
      </c>
      <c r="E22" s="12">
        <v>84</v>
      </c>
      <c r="F22" s="12">
        <v>127</v>
      </c>
      <c r="G22" s="12">
        <v>237</v>
      </c>
      <c r="H22" s="12">
        <v>130</v>
      </c>
      <c r="I22" s="12">
        <v>107</v>
      </c>
      <c r="J22" s="12">
        <v>89</v>
      </c>
      <c r="K22" s="15">
        <f t="shared" si="0"/>
        <v>9.2165898617511524E-2</v>
      </c>
      <c r="L22" s="15">
        <f t="shared" si="0"/>
        <v>-2.2556390977443608E-2</v>
      </c>
      <c r="M22" s="15">
        <f t="shared" si="0"/>
        <v>0.27380952380952384</v>
      </c>
      <c r="N22" s="15">
        <f t="shared" si="0"/>
        <v>-0.29921259842519687</v>
      </c>
    </row>
    <row r="23" spans="2:14" ht="20.100000000000001" customHeight="1" thickBot="1" x14ac:dyDescent="0.25">
      <c r="B23" s="6" t="s">
        <v>14</v>
      </c>
      <c r="C23" s="12">
        <v>654</v>
      </c>
      <c r="D23" s="12">
        <v>302</v>
      </c>
      <c r="E23" s="12">
        <v>352</v>
      </c>
      <c r="F23" s="12">
        <v>485</v>
      </c>
      <c r="G23" s="12">
        <v>634</v>
      </c>
      <c r="H23" s="12">
        <v>318</v>
      </c>
      <c r="I23" s="12">
        <v>316</v>
      </c>
      <c r="J23" s="12">
        <v>557</v>
      </c>
      <c r="K23" s="15">
        <f t="shared" si="0"/>
        <v>-3.0581039755351681E-2</v>
      </c>
      <c r="L23" s="15">
        <f t="shared" si="0"/>
        <v>5.2980132450331126E-2</v>
      </c>
      <c r="M23" s="15">
        <f t="shared" si="0"/>
        <v>-0.10227272727272728</v>
      </c>
      <c r="N23" s="15">
        <f t="shared" si="0"/>
        <v>0.14845360824742268</v>
      </c>
    </row>
    <row r="24" spans="2:14" ht="20.100000000000001" customHeight="1" thickBot="1" x14ac:dyDescent="0.25">
      <c r="B24" s="6" t="s">
        <v>15</v>
      </c>
      <c r="C24" s="12">
        <v>138</v>
      </c>
      <c r="D24" s="12">
        <v>85</v>
      </c>
      <c r="E24" s="12">
        <v>53</v>
      </c>
      <c r="F24" s="12">
        <v>91</v>
      </c>
      <c r="G24" s="12">
        <v>112</v>
      </c>
      <c r="H24" s="12">
        <v>75</v>
      </c>
      <c r="I24" s="12">
        <v>37</v>
      </c>
      <c r="J24" s="12">
        <v>76</v>
      </c>
      <c r="K24" s="15">
        <f t="shared" si="0"/>
        <v>-0.18840579710144928</v>
      </c>
      <c r="L24" s="15">
        <f t="shared" si="0"/>
        <v>-0.11764705882352941</v>
      </c>
      <c r="M24" s="15">
        <f t="shared" si="0"/>
        <v>-0.30188679245283018</v>
      </c>
      <c r="N24" s="15">
        <f t="shared" si="0"/>
        <v>-0.16483516483516483</v>
      </c>
    </row>
    <row r="25" spans="2:14" ht="20.100000000000001" customHeight="1" thickBot="1" x14ac:dyDescent="0.25">
      <c r="B25" s="6" t="s">
        <v>16</v>
      </c>
      <c r="C25" s="12">
        <v>84</v>
      </c>
      <c r="D25" s="12">
        <v>63</v>
      </c>
      <c r="E25" s="12">
        <v>21</v>
      </c>
      <c r="F25" s="12">
        <v>27</v>
      </c>
      <c r="G25" s="12">
        <v>85</v>
      </c>
      <c r="H25" s="12">
        <v>54</v>
      </c>
      <c r="I25" s="12">
        <v>31</v>
      </c>
      <c r="J25" s="12">
        <v>26</v>
      </c>
      <c r="K25" s="15">
        <f t="shared" si="0"/>
        <v>1.1904761904761904E-2</v>
      </c>
      <c r="L25" s="15">
        <f t="shared" si="0"/>
        <v>-0.14285714285714285</v>
      </c>
      <c r="M25" s="15">
        <f t="shared" si="0"/>
        <v>0.47619047619047616</v>
      </c>
      <c r="N25" s="15">
        <f t="shared" si="0"/>
        <v>-3.7037037037037035E-2</v>
      </c>
    </row>
    <row r="26" spans="2:14" ht="20.100000000000001" customHeight="1" thickBot="1" x14ac:dyDescent="0.25">
      <c r="B26" s="7" t="s">
        <v>17</v>
      </c>
      <c r="C26" s="12">
        <v>198</v>
      </c>
      <c r="D26" s="12">
        <v>114</v>
      </c>
      <c r="E26" s="12">
        <v>84</v>
      </c>
      <c r="F26" s="12">
        <v>81</v>
      </c>
      <c r="G26" s="12">
        <v>198</v>
      </c>
      <c r="H26" s="12">
        <v>106</v>
      </c>
      <c r="I26" s="12">
        <v>92</v>
      </c>
      <c r="J26" s="12">
        <v>90</v>
      </c>
      <c r="K26" s="15">
        <f t="shared" si="0"/>
        <v>0</v>
      </c>
      <c r="L26" s="15">
        <f t="shared" si="0"/>
        <v>-7.0175438596491224E-2</v>
      </c>
      <c r="M26" s="15">
        <f t="shared" si="0"/>
        <v>9.5238095238095233E-2</v>
      </c>
      <c r="N26" s="15">
        <f t="shared" si="0"/>
        <v>0.1111111111111111</v>
      </c>
    </row>
    <row r="27" spans="2:14" ht="20.100000000000001" customHeight="1" thickBot="1" x14ac:dyDescent="0.25">
      <c r="B27" s="8" t="s">
        <v>18</v>
      </c>
      <c r="C27" s="12">
        <v>23</v>
      </c>
      <c r="D27" s="12">
        <v>14</v>
      </c>
      <c r="E27" s="12">
        <v>9</v>
      </c>
      <c r="F27" s="12">
        <v>15</v>
      </c>
      <c r="G27" s="12">
        <v>35</v>
      </c>
      <c r="H27" s="12">
        <v>25</v>
      </c>
      <c r="I27" s="12">
        <v>10</v>
      </c>
      <c r="J27" s="12">
        <v>11</v>
      </c>
      <c r="K27" s="15">
        <f t="shared" si="0"/>
        <v>0.52173913043478259</v>
      </c>
      <c r="L27" s="15">
        <f t="shared" si="0"/>
        <v>0.7857142857142857</v>
      </c>
      <c r="M27" s="15">
        <f t="shared" si="0"/>
        <v>0.1111111111111111</v>
      </c>
      <c r="N27" s="15">
        <f t="shared" si="0"/>
        <v>-0.26666666666666666</v>
      </c>
    </row>
    <row r="28" spans="2:14" ht="20.100000000000001" customHeight="1" thickBot="1" x14ac:dyDescent="0.25">
      <c r="B28" s="9" t="s">
        <v>19</v>
      </c>
      <c r="C28" s="13">
        <v>4385</v>
      </c>
      <c r="D28" s="13">
        <v>2436</v>
      </c>
      <c r="E28" s="13">
        <v>1949</v>
      </c>
      <c r="F28" s="13">
        <v>3386</v>
      </c>
      <c r="G28" s="13">
        <v>4571</v>
      </c>
      <c r="H28" s="13">
        <v>2590</v>
      </c>
      <c r="I28" s="13">
        <v>1981</v>
      </c>
      <c r="J28" s="13">
        <v>3300</v>
      </c>
      <c r="K28" s="16">
        <f t="shared" si="0"/>
        <v>4.2417331812998858E-2</v>
      </c>
      <c r="L28" s="16">
        <f t="shared" si="0"/>
        <v>6.3218390804597707E-2</v>
      </c>
      <c r="M28" s="16">
        <f t="shared" si="0"/>
        <v>1.6418676244227808E-2</v>
      </c>
      <c r="N28" s="16">
        <f t="shared" si="0"/>
        <v>-2.5398700531600708E-2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9" t="s">
        <v>112</v>
      </c>
      <c r="D9" s="30"/>
      <c r="E9" s="30"/>
      <c r="F9" s="29" t="s">
        <v>113</v>
      </c>
      <c r="G9" s="30"/>
      <c r="H9" s="30"/>
      <c r="I9" s="29" t="s">
        <v>114</v>
      </c>
      <c r="J9" s="30"/>
      <c r="K9" s="30"/>
      <c r="L9" s="29" t="s">
        <v>115</v>
      </c>
      <c r="M9" s="30"/>
      <c r="N9" s="30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12">
        <v>18</v>
      </c>
      <c r="D11" s="12">
        <v>18</v>
      </c>
      <c r="E11" s="12">
        <v>0</v>
      </c>
      <c r="F11" s="12">
        <v>3</v>
      </c>
      <c r="G11" s="12">
        <v>3</v>
      </c>
      <c r="H11" s="12">
        <v>0</v>
      </c>
      <c r="I11" s="12">
        <v>14</v>
      </c>
      <c r="J11" s="12">
        <v>12</v>
      </c>
      <c r="K11" s="12">
        <v>2</v>
      </c>
      <c r="L11" s="12">
        <v>3</v>
      </c>
      <c r="M11" s="12">
        <v>3</v>
      </c>
      <c r="N11" s="12">
        <v>0</v>
      </c>
    </row>
    <row r="12" spans="2:14" ht="20.100000000000001" customHeight="1" thickBot="1" x14ac:dyDescent="0.25">
      <c r="B12" s="6" t="s">
        <v>3</v>
      </c>
      <c r="C12" s="12">
        <v>3</v>
      </c>
      <c r="D12" s="12">
        <v>3</v>
      </c>
      <c r="E12" s="12">
        <v>0</v>
      </c>
      <c r="F12" s="12">
        <v>0</v>
      </c>
      <c r="G12" s="12">
        <v>0</v>
      </c>
      <c r="H12" s="12">
        <v>0</v>
      </c>
      <c r="I12" s="12">
        <v>4</v>
      </c>
      <c r="J12" s="12">
        <v>1</v>
      </c>
      <c r="K12" s="12">
        <v>3</v>
      </c>
      <c r="L12" s="12">
        <v>0</v>
      </c>
      <c r="M12" s="12">
        <v>0</v>
      </c>
      <c r="N12" s="12">
        <v>0</v>
      </c>
    </row>
    <row r="13" spans="2:14" ht="20.100000000000001" customHeight="1" thickBot="1" x14ac:dyDescent="0.25">
      <c r="B13" s="6" t="s">
        <v>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1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</row>
    <row r="14" spans="2:14" ht="20.100000000000001" customHeight="1" thickBot="1" x14ac:dyDescent="0.25">
      <c r="B14" s="6" t="s">
        <v>5</v>
      </c>
      <c r="C14" s="12">
        <v>4</v>
      </c>
      <c r="D14" s="12">
        <v>3</v>
      </c>
      <c r="E14" s="12">
        <v>1</v>
      </c>
      <c r="F14" s="12">
        <v>0</v>
      </c>
      <c r="G14" s="12">
        <v>0</v>
      </c>
      <c r="H14" s="12">
        <v>0</v>
      </c>
      <c r="I14" s="12">
        <v>4</v>
      </c>
      <c r="J14" s="12">
        <v>3</v>
      </c>
      <c r="K14" s="12">
        <v>1</v>
      </c>
      <c r="L14" s="12">
        <v>0</v>
      </c>
      <c r="M14" s="12">
        <v>0</v>
      </c>
      <c r="N14" s="12">
        <v>0</v>
      </c>
    </row>
    <row r="15" spans="2:14" ht="20.100000000000001" customHeight="1" thickBot="1" x14ac:dyDescent="0.25">
      <c r="B15" s="6" t="s">
        <v>6</v>
      </c>
      <c r="C15" s="12">
        <v>8</v>
      </c>
      <c r="D15" s="12">
        <v>7</v>
      </c>
      <c r="E15" s="12">
        <v>1</v>
      </c>
      <c r="F15" s="12">
        <v>0</v>
      </c>
      <c r="G15" s="12">
        <v>0</v>
      </c>
      <c r="H15" s="12">
        <v>0</v>
      </c>
      <c r="I15" s="12">
        <v>5</v>
      </c>
      <c r="J15" s="12">
        <v>5</v>
      </c>
      <c r="K15" s="12">
        <v>0</v>
      </c>
      <c r="L15" s="12">
        <v>0</v>
      </c>
      <c r="M15" s="12">
        <v>0</v>
      </c>
      <c r="N15" s="12">
        <v>0</v>
      </c>
    </row>
    <row r="16" spans="2:14" ht="20.100000000000001" customHeight="1" thickBot="1" x14ac:dyDescent="0.25">
      <c r="B16" s="6" t="s">
        <v>7</v>
      </c>
      <c r="C16" s="12">
        <v>2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2:14" ht="20.100000000000001" customHeight="1" thickBot="1" x14ac:dyDescent="0.25">
      <c r="B17" s="6" t="s">
        <v>8</v>
      </c>
      <c r="C17" s="12">
        <v>4</v>
      </c>
      <c r="D17" s="12">
        <v>3</v>
      </c>
      <c r="E17" s="12">
        <v>1</v>
      </c>
      <c r="F17" s="12">
        <v>0</v>
      </c>
      <c r="G17" s="12">
        <v>0</v>
      </c>
      <c r="H17" s="12">
        <v>0</v>
      </c>
      <c r="I17" s="12">
        <v>1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</row>
    <row r="18" spans="2:14" ht="20.100000000000001" customHeight="1" thickBot="1" x14ac:dyDescent="0.25">
      <c r="B18" s="6" t="s">
        <v>9</v>
      </c>
      <c r="C18" s="12">
        <v>5</v>
      </c>
      <c r="D18" s="12">
        <v>5</v>
      </c>
      <c r="E18" s="12">
        <v>0</v>
      </c>
      <c r="F18" s="12">
        <v>0</v>
      </c>
      <c r="G18" s="12">
        <v>0</v>
      </c>
      <c r="H18" s="12">
        <v>0</v>
      </c>
      <c r="I18" s="12">
        <v>4</v>
      </c>
      <c r="J18" s="12">
        <v>4</v>
      </c>
      <c r="K18" s="12">
        <v>0</v>
      </c>
      <c r="L18" s="12">
        <v>1</v>
      </c>
      <c r="M18" s="12">
        <v>1</v>
      </c>
      <c r="N18" s="12">
        <v>0</v>
      </c>
    </row>
    <row r="19" spans="2:14" ht="20.100000000000001" customHeight="1" thickBot="1" x14ac:dyDescent="0.25">
      <c r="B19" s="6" t="s">
        <v>10</v>
      </c>
      <c r="C19" s="12">
        <v>6</v>
      </c>
      <c r="D19" s="12">
        <v>5</v>
      </c>
      <c r="E19" s="12">
        <v>1</v>
      </c>
      <c r="F19" s="12">
        <v>0</v>
      </c>
      <c r="G19" s="12">
        <v>0</v>
      </c>
      <c r="H19" s="12">
        <v>0</v>
      </c>
      <c r="I19" s="12">
        <v>5</v>
      </c>
      <c r="J19" s="12">
        <v>3</v>
      </c>
      <c r="K19" s="12">
        <v>2</v>
      </c>
      <c r="L19" s="12">
        <v>0</v>
      </c>
      <c r="M19" s="12">
        <v>0</v>
      </c>
      <c r="N19" s="12">
        <v>0</v>
      </c>
    </row>
    <row r="20" spans="2:14" ht="20.100000000000001" customHeight="1" thickBot="1" x14ac:dyDescent="0.25">
      <c r="B20" s="6" t="s">
        <v>11</v>
      </c>
      <c r="C20" s="12">
        <v>15</v>
      </c>
      <c r="D20" s="12">
        <v>13</v>
      </c>
      <c r="E20" s="12">
        <v>2</v>
      </c>
      <c r="F20" s="12">
        <v>0</v>
      </c>
      <c r="G20" s="12">
        <v>0</v>
      </c>
      <c r="H20" s="12">
        <v>0</v>
      </c>
      <c r="I20" s="12">
        <v>6</v>
      </c>
      <c r="J20" s="12">
        <v>5</v>
      </c>
      <c r="K20" s="12">
        <v>1</v>
      </c>
      <c r="L20" s="12">
        <v>0</v>
      </c>
      <c r="M20" s="12">
        <v>0</v>
      </c>
      <c r="N20" s="12">
        <v>0</v>
      </c>
    </row>
    <row r="21" spans="2:14" ht="20.100000000000001" customHeight="1" thickBot="1" x14ac:dyDescent="0.25">
      <c r="B21" s="6" t="s">
        <v>12</v>
      </c>
      <c r="C21" s="12">
        <v>2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4</v>
      </c>
      <c r="J21" s="12">
        <v>3</v>
      </c>
      <c r="K21" s="12">
        <v>1</v>
      </c>
      <c r="L21" s="12">
        <v>0</v>
      </c>
      <c r="M21" s="12">
        <v>0</v>
      </c>
      <c r="N21" s="12">
        <v>0</v>
      </c>
    </row>
    <row r="22" spans="2:14" ht="20.100000000000001" customHeight="1" thickBot="1" x14ac:dyDescent="0.25">
      <c r="B22" s="6" t="s">
        <v>13</v>
      </c>
      <c r="C22" s="12">
        <v>2</v>
      </c>
      <c r="D22" s="12">
        <v>1</v>
      </c>
      <c r="E22" s="12">
        <v>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2:14" ht="20.100000000000001" customHeight="1" thickBot="1" x14ac:dyDescent="0.25">
      <c r="B23" s="6" t="s">
        <v>14</v>
      </c>
      <c r="C23" s="12">
        <v>4</v>
      </c>
      <c r="D23" s="12">
        <v>4</v>
      </c>
      <c r="E23" s="12">
        <v>0</v>
      </c>
      <c r="F23" s="12">
        <v>0</v>
      </c>
      <c r="G23" s="12">
        <v>0</v>
      </c>
      <c r="H23" s="12">
        <v>0</v>
      </c>
      <c r="I23" s="12">
        <v>5</v>
      </c>
      <c r="J23" s="12">
        <v>3</v>
      </c>
      <c r="K23" s="12">
        <v>2</v>
      </c>
      <c r="L23" s="12">
        <v>2</v>
      </c>
      <c r="M23" s="12">
        <v>1</v>
      </c>
      <c r="N23" s="12">
        <v>1</v>
      </c>
    </row>
    <row r="24" spans="2:14" ht="20.100000000000001" customHeight="1" thickBot="1" x14ac:dyDescent="0.25">
      <c r="B24" s="6" t="s">
        <v>15</v>
      </c>
      <c r="C24" s="12">
        <v>3</v>
      </c>
      <c r="D24" s="12">
        <v>3</v>
      </c>
      <c r="E24" s="12">
        <v>0</v>
      </c>
      <c r="F24" s="12">
        <v>0</v>
      </c>
      <c r="G24" s="12">
        <v>0</v>
      </c>
      <c r="H24" s="12">
        <v>0</v>
      </c>
      <c r="I24" s="12">
        <v>2</v>
      </c>
      <c r="J24" s="12">
        <v>2</v>
      </c>
      <c r="K24" s="12">
        <v>0</v>
      </c>
      <c r="L24" s="12">
        <v>0</v>
      </c>
      <c r="M24" s="12">
        <v>0</v>
      </c>
      <c r="N24" s="12">
        <v>0</v>
      </c>
    </row>
    <row r="25" spans="2:14" ht="20.100000000000001" customHeight="1" thickBot="1" x14ac:dyDescent="0.25">
      <c r="B25" s="6" t="s">
        <v>16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2:14" ht="20.100000000000001" customHeight="1" thickBot="1" x14ac:dyDescent="0.25">
      <c r="B26" s="7" t="s">
        <v>17</v>
      </c>
      <c r="C26" s="12">
        <v>2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8</v>
      </c>
      <c r="J26" s="12">
        <v>6</v>
      </c>
      <c r="K26" s="12">
        <v>2</v>
      </c>
      <c r="L26" s="12">
        <v>1</v>
      </c>
      <c r="M26" s="12">
        <v>1</v>
      </c>
      <c r="N26" s="12">
        <v>0</v>
      </c>
    </row>
    <row r="27" spans="2:14" ht="20.100000000000001" customHeight="1" thickBot="1" x14ac:dyDescent="0.25">
      <c r="B27" s="8" t="s">
        <v>18</v>
      </c>
      <c r="C27" s="12">
        <v>1</v>
      </c>
      <c r="D27" s="12">
        <v>0</v>
      </c>
      <c r="E27" s="12">
        <v>1</v>
      </c>
      <c r="F27" s="12">
        <v>1</v>
      </c>
      <c r="G27" s="12">
        <v>1</v>
      </c>
      <c r="H27" s="12">
        <v>0</v>
      </c>
      <c r="I27" s="12">
        <v>2</v>
      </c>
      <c r="J27" s="12">
        <v>1</v>
      </c>
      <c r="K27" s="12">
        <v>1</v>
      </c>
      <c r="L27" s="12">
        <v>1</v>
      </c>
      <c r="M27" s="12">
        <v>1</v>
      </c>
      <c r="N27" s="12">
        <v>0</v>
      </c>
    </row>
    <row r="28" spans="2:14" ht="20.100000000000001" customHeight="1" thickBot="1" x14ac:dyDescent="0.25">
      <c r="B28" s="9" t="s">
        <v>19</v>
      </c>
      <c r="C28" s="13">
        <v>79</v>
      </c>
      <c r="D28" s="13">
        <v>71</v>
      </c>
      <c r="E28" s="13">
        <v>8</v>
      </c>
      <c r="F28" s="13">
        <v>4</v>
      </c>
      <c r="G28" s="13">
        <v>4</v>
      </c>
      <c r="H28" s="13">
        <v>0</v>
      </c>
      <c r="I28" s="13">
        <v>65</v>
      </c>
      <c r="J28" s="13">
        <v>50</v>
      </c>
      <c r="K28" s="13">
        <v>15</v>
      </c>
      <c r="L28" s="13">
        <v>8</v>
      </c>
      <c r="M28" s="13">
        <v>7</v>
      </c>
      <c r="N28" s="13">
        <v>1</v>
      </c>
    </row>
    <row r="32" spans="2:14" ht="62.25" customHeight="1" thickBot="1" x14ac:dyDescent="0.25">
      <c r="C32" s="29" t="s">
        <v>116</v>
      </c>
      <c r="D32" s="30"/>
      <c r="E32" s="30"/>
      <c r="F32" s="29" t="s">
        <v>117</v>
      </c>
      <c r="G32" s="30"/>
      <c r="H32" s="30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0">IF(C11=0,"-",IF(I11=0,"-",(I11-C11)/C11))</f>
        <v>-0.22222222222222221</v>
      </c>
      <c r="D34" s="15">
        <f t="shared" si="0"/>
        <v>-0.33333333333333331</v>
      </c>
      <c r="E34" s="15" t="str">
        <f t="shared" si="0"/>
        <v>-</v>
      </c>
      <c r="F34" s="15">
        <f t="shared" si="0"/>
        <v>0</v>
      </c>
      <c r="G34" s="15">
        <f t="shared" si="0"/>
        <v>0</v>
      </c>
      <c r="H34" s="15" t="str">
        <f t="shared" si="0"/>
        <v>-</v>
      </c>
    </row>
    <row r="35" spans="2:8" ht="20.100000000000001" customHeight="1" thickBot="1" x14ac:dyDescent="0.25">
      <c r="B35" s="6" t="s">
        <v>3</v>
      </c>
      <c r="C35" s="15">
        <f t="shared" si="0"/>
        <v>0.33333333333333331</v>
      </c>
      <c r="D35" s="15">
        <f t="shared" si="0"/>
        <v>-0.66666666666666663</v>
      </c>
      <c r="E35" s="15" t="str">
        <f t="shared" si="0"/>
        <v>-</v>
      </c>
      <c r="F35" s="15" t="str">
        <f t="shared" si="0"/>
        <v>-</v>
      </c>
      <c r="G35" s="15" t="str">
        <f t="shared" si="0"/>
        <v>-</v>
      </c>
      <c r="H35" s="15" t="str">
        <f t="shared" si="0"/>
        <v>-</v>
      </c>
    </row>
    <row r="36" spans="2:8" ht="20.100000000000001" customHeight="1" thickBot="1" x14ac:dyDescent="0.25">
      <c r="B36" s="6" t="s">
        <v>4</v>
      </c>
      <c r="C36" s="15" t="str">
        <f t="shared" si="0"/>
        <v>-</v>
      </c>
      <c r="D36" s="15" t="str">
        <f t="shared" si="0"/>
        <v>-</v>
      </c>
      <c r="E36" s="15" t="str">
        <f t="shared" si="0"/>
        <v>-</v>
      </c>
      <c r="F36" s="15" t="str">
        <f t="shared" si="0"/>
        <v>-</v>
      </c>
      <c r="G36" s="15" t="str">
        <f t="shared" si="0"/>
        <v>-</v>
      </c>
      <c r="H36" s="15" t="str">
        <f t="shared" si="0"/>
        <v>-</v>
      </c>
    </row>
    <row r="37" spans="2:8" ht="20.100000000000001" customHeight="1" thickBot="1" x14ac:dyDescent="0.25">
      <c r="B37" s="6" t="s">
        <v>5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 t="str">
        <f t="shared" si="0"/>
        <v>-</v>
      </c>
      <c r="G37" s="15" t="str">
        <f t="shared" si="0"/>
        <v>-</v>
      </c>
      <c r="H37" s="15" t="str">
        <f t="shared" si="0"/>
        <v>-</v>
      </c>
    </row>
    <row r="38" spans="2:8" ht="20.100000000000001" customHeight="1" thickBot="1" x14ac:dyDescent="0.25">
      <c r="B38" s="6" t="s">
        <v>6</v>
      </c>
      <c r="C38" s="15">
        <f t="shared" si="0"/>
        <v>-0.375</v>
      </c>
      <c r="D38" s="15">
        <f t="shared" si="0"/>
        <v>-0.2857142857142857</v>
      </c>
      <c r="E38" s="15" t="str">
        <f t="shared" si="0"/>
        <v>-</v>
      </c>
      <c r="F38" s="15" t="str">
        <f t="shared" si="0"/>
        <v>-</v>
      </c>
      <c r="G38" s="15" t="str">
        <f t="shared" si="0"/>
        <v>-</v>
      </c>
      <c r="H38" s="15" t="str">
        <f t="shared" si="0"/>
        <v>-</v>
      </c>
    </row>
    <row r="39" spans="2:8" ht="20.100000000000001" customHeight="1" thickBot="1" x14ac:dyDescent="0.25">
      <c r="B39" s="6" t="s">
        <v>7</v>
      </c>
      <c r="C39" s="15" t="str">
        <f t="shared" si="0"/>
        <v>-</v>
      </c>
      <c r="D39" s="15" t="str">
        <f t="shared" si="0"/>
        <v>-</v>
      </c>
      <c r="E39" s="15" t="str">
        <f t="shared" si="0"/>
        <v>-</v>
      </c>
      <c r="F39" s="15" t="str">
        <f t="shared" si="0"/>
        <v>-</v>
      </c>
      <c r="G39" s="15" t="str">
        <f t="shared" si="0"/>
        <v>-</v>
      </c>
      <c r="H39" s="15" t="str">
        <f t="shared" si="0"/>
        <v>-</v>
      </c>
    </row>
    <row r="40" spans="2:8" ht="20.100000000000001" customHeight="1" thickBot="1" x14ac:dyDescent="0.25">
      <c r="B40" s="6" t="s">
        <v>8</v>
      </c>
      <c r="C40" s="15">
        <f t="shared" si="0"/>
        <v>-0.75</v>
      </c>
      <c r="D40" s="15">
        <f t="shared" si="0"/>
        <v>-0.66666666666666663</v>
      </c>
      <c r="E40" s="15" t="str">
        <f t="shared" si="0"/>
        <v>-</v>
      </c>
      <c r="F40" s="15" t="str">
        <f t="shared" si="0"/>
        <v>-</v>
      </c>
      <c r="G40" s="15" t="str">
        <f t="shared" si="0"/>
        <v>-</v>
      </c>
      <c r="H40" s="15" t="str">
        <f t="shared" si="0"/>
        <v>-</v>
      </c>
    </row>
    <row r="41" spans="2:8" ht="20.100000000000001" customHeight="1" thickBot="1" x14ac:dyDescent="0.25">
      <c r="B41" s="6" t="s">
        <v>9</v>
      </c>
      <c r="C41" s="15">
        <f t="shared" si="0"/>
        <v>-0.2</v>
      </c>
      <c r="D41" s="15">
        <f t="shared" si="0"/>
        <v>-0.2</v>
      </c>
      <c r="E41" s="15" t="str">
        <f t="shared" si="0"/>
        <v>-</v>
      </c>
      <c r="F41" s="15" t="str">
        <f t="shared" si="0"/>
        <v>-</v>
      </c>
      <c r="G41" s="15" t="str">
        <f t="shared" si="0"/>
        <v>-</v>
      </c>
      <c r="H41" s="15" t="str">
        <f t="shared" si="0"/>
        <v>-</v>
      </c>
    </row>
    <row r="42" spans="2:8" ht="20.100000000000001" customHeight="1" thickBot="1" x14ac:dyDescent="0.25">
      <c r="B42" s="6" t="s">
        <v>10</v>
      </c>
      <c r="C42" s="15">
        <f t="shared" si="0"/>
        <v>-0.16666666666666666</v>
      </c>
      <c r="D42" s="15">
        <f t="shared" si="0"/>
        <v>-0.4</v>
      </c>
      <c r="E42" s="15">
        <f t="shared" si="0"/>
        <v>1</v>
      </c>
      <c r="F42" s="15" t="str">
        <f t="shared" si="0"/>
        <v>-</v>
      </c>
      <c r="G42" s="15" t="str">
        <f t="shared" si="0"/>
        <v>-</v>
      </c>
      <c r="H42" s="15" t="str">
        <f t="shared" si="0"/>
        <v>-</v>
      </c>
    </row>
    <row r="43" spans="2:8" ht="20.100000000000001" customHeight="1" thickBot="1" x14ac:dyDescent="0.25">
      <c r="B43" s="6" t="s">
        <v>11</v>
      </c>
      <c r="C43" s="15">
        <f t="shared" si="0"/>
        <v>-0.6</v>
      </c>
      <c r="D43" s="15">
        <f t="shared" si="0"/>
        <v>-0.61538461538461542</v>
      </c>
      <c r="E43" s="15">
        <f t="shared" si="0"/>
        <v>-0.5</v>
      </c>
      <c r="F43" s="15" t="str">
        <f t="shared" si="0"/>
        <v>-</v>
      </c>
      <c r="G43" s="15" t="str">
        <f t="shared" si="0"/>
        <v>-</v>
      </c>
      <c r="H43" s="15" t="str">
        <f t="shared" si="0"/>
        <v>-</v>
      </c>
    </row>
    <row r="44" spans="2:8" ht="20.100000000000001" customHeight="1" thickBot="1" x14ac:dyDescent="0.25">
      <c r="B44" s="6" t="s">
        <v>12</v>
      </c>
      <c r="C44" s="15">
        <f t="shared" si="0"/>
        <v>1</v>
      </c>
      <c r="D44" s="15">
        <f t="shared" si="0"/>
        <v>0.5</v>
      </c>
      <c r="E44" s="15" t="str">
        <f t="shared" si="0"/>
        <v>-</v>
      </c>
      <c r="F44" s="15" t="str">
        <f t="shared" si="0"/>
        <v>-</v>
      </c>
      <c r="G44" s="15" t="str">
        <f t="shared" si="0"/>
        <v>-</v>
      </c>
      <c r="H44" s="15" t="str">
        <f t="shared" si="0"/>
        <v>-</v>
      </c>
    </row>
    <row r="45" spans="2:8" ht="20.100000000000001" customHeight="1" thickBot="1" x14ac:dyDescent="0.25">
      <c r="B45" s="6" t="s">
        <v>13</v>
      </c>
      <c r="C45" s="15" t="str">
        <f t="shared" si="0"/>
        <v>-</v>
      </c>
      <c r="D45" s="15" t="str">
        <f t="shared" si="0"/>
        <v>-</v>
      </c>
      <c r="E45" s="15" t="str">
        <f t="shared" si="0"/>
        <v>-</v>
      </c>
      <c r="F45" s="15" t="str">
        <f t="shared" si="0"/>
        <v>-</v>
      </c>
      <c r="G45" s="15" t="str">
        <f t="shared" si="0"/>
        <v>-</v>
      </c>
      <c r="H45" s="15" t="str">
        <f t="shared" si="0"/>
        <v>-</v>
      </c>
    </row>
    <row r="46" spans="2:8" ht="20.100000000000001" customHeight="1" thickBot="1" x14ac:dyDescent="0.25">
      <c r="B46" s="6" t="s">
        <v>14</v>
      </c>
      <c r="C46" s="15">
        <f t="shared" si="0"/>
        <v>0.25</v>
      </c>
      <c r="D46" s="15">
        <f t="shared" si="0"/>
        <v>-0.25</v>
      </c>
      <c r="E46" s="15" t="str">
        <f t="shared" si="0"/>
        <v>-</v>
      </c>
      <c r="F46" s="15" t="str">
        <f t="shared" si="0"/>
        <v>-</v>
      </c>
      <c r="G46" s="15" t="str">
        <f t="shared" si="0"/>
        <v>-</v>
      </c>
      <c r="H46" s="15" t="str">
        <f t="shared" si="0"/>
        <v>-</v>
      </c>
    </row>
    <row r="47" spans="2:8" ht="20.100000000000001" customHeight="1" thickBot="1" x14ac:dyDescent="0.25">
      <c r="B47" s="6" t="s">
        <v>15</v>
      </c>
      <c r="C47" s="15">
        <f t="shared" si="0"/>
        <v>-0.33333333333333331</v>
      </c>
      <c r="D47" s="15">
        <f t="shared" si="0"/>
        <v>-0.33333333333333331</v>
      </c>
      <c r="E47" s="15" t="str">
        <f t="shared" si="0"/>
        <v>-</v>
      </c>
      <c r="F47" s="15" t="str">
        <f t="shared" si="0"/>
        <v>-</v>
      </c>
      <c r="G47" s="15" t="str">
        <f t="shared" si="0"/>
        <v>-</v>
      </c>
      <c r="H47" s="15" t="str">
        <f t="shared" si="0"/>
        <v>-</v>
      </c>
    </row>
    <row r="48" spans="2:8" ht="20.100000000000001" customHeight="1" thickBot="1" x14ac:dyDescent="0.25">
      <c r="B48" s="6" t="s">
        <v>16</v>
      </c>
      <c r="C48" s="15" t="str">
        <f t="shared" si="0"/>
        <v>-</v>
      </c>
      <c r="D48" s="15" t="str">
        <f t="shared" si="0"/>
        <v>-</v>
      </c>
      <c r="E48" s="15" t="str">
        <f t="shared" si="0"/>
        <v>-</v>
      </c>
      <c r="F48" s="15" t="str">
        <f t="shared" si="0"/>
        <v>-</v>
      </c>
      <c r="G48" s="15" t="str">
        <f t="shared" si="0"/>
        <v>-</v>
      </c>
      <c r="H48" s="15" t="str">
        <f t="shared" si="0"/>
        <v>-</v>
      </c>
    </row>
    <row r="49" spans="2:8" ht="20.100000000000001" customHeight="1" thickBot="1" x14ac:dyDescent="0.25">
      <c r="B49" s="7" t="s">
        <v>17</v>
      </c>
      <c r="C49" s="15">
        <f t="shared" si="0"/>
        <v>3</v>
      </c>
      <c r="D49" s="15">
        <f t="shared" si="0"/>
        <v>2</v>
      </c>
      <c r="E49" s="15" t="str">
        <f t="shared" si="0"/>
        <v>-</v>
      </c>
      <c r="F49" s="15" t="str">
        <f t="shared" si="0"/>
        <v>-</v>
      </c>
      <c r="G49" s="15" t="str">
        <f t="shared" si="0"/>
        <v>-</v>
      </c>
      <c r="H49" s="15" t="str">
        <f t="shared" si="0"/>
        <v>-</v>
      </c>
    </row>
    <row r="50" spans="2:8" ht="20.100000000000001" customHeight="1" thickBot="1" x14ac:dyDescent="0.25">
      <c r="B50" s="8" t="s">
        <v>18</v>
      </c>
      <c r="C50" s="15">
        <f t="shared" ref="C50:H51" si="1">IF(C27=0,"-",IF(I27=0,"-",(I27-C27)/C27))</f>
        <v>1</v>
      </c>
      <c r="D50" s="15" t="str">
        <f t="shared" si="1"/>
        <v>-</v>
      </c>
      <c r="E50" s="15">
        <f t="shared" si="1"/>
        <v>0</v>
      </c>
      <c r="F50" s="15">
        <f t="shared" si="1"/>
        <v>0</v>
      </c>
      <c r="G50" s="15">
        <f t="shared" si="1"/>
        <v>0</v>
      </c>
      <c r="H50" s="15" t="str">
        <f t="shared" si="1"/>
        <v>-</v>
      </c>
    </row>
    <row r="51" spans="2:8" ht="20.100000000000001" customHeight="1" thickBot="1" x14ac:dyDescent="0.25">
      <c r="B51" s="9" t="s">
        <v>19</v>
      </c>
      <c r="C51" s="16">
        <f t="shared" si="1"/>
        <v>-0.17721518987341772</v>
      </c>
      <c r="D51" s="16">
        <f t="shared" si="1"/>
        <v>-0.29577464788732394</v>
      </c>
      <c r="E51" s="16">
        <f t="shared" si="1"/>
        <v>0.875</v>
      </c>
      <c r="F51" s="16">
        <f t="shared" si="1"/>
        <v>1</v>
      </c>
      <c r="G51" s="16">
        <f t="shared" si="1"/>
        <v>0.75</v>
      </c>
      <c r="H51" s="16" t="str">
        <f t="shared" si="1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2018-12-12T12:14:42Z</cp:lastPrinted>
  <dcterms:created xsi:type="dcterms:W3CDTF">2018-12-11T12:27:19Z</dcterms:created>
  <dcterms:modified xsi:type="dcterms:W3CDTF">2020-05-08T07:14:49Z</dcterms:modified>
</cp:coreProperties>
</file>